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C:\Users\tiia.brinck\Downloads\"/>
    </mc:Choice>
  </mc:AlternateContent>
  <xr:revisionPtr revIDLastSave="0" documentId="13_ncr:1_{93025A96-92F0-4856-9904-75872BFC6E44}" xr6:coauthVersionLast="47" xr6:coauthVersionMax="47" xr10:uidLastSave="{00000000-0000-0000-0000-000000000000}"/>
  <bookViews>
    <workbookView xWindow="-120" yWindow="-120" windowWidth="29040" windowHeight="15720" tabRatio="684" firstSheet="1" activeTab="1" xr2:uid="{00000000-000D-0000-FFFF-FFFF00000000}"/>
  </bookViews>
  <sheets>
    <sheet name="_56F9DC9755BA473782653E2940F9" sheetId="12" state="veryHidden" r:id="rId1"/>
    <sheet name="Raaka-aineet" sheetId="17" r:id="rId2"/>
    <sheet name="Paisto" sheetId="14" r:id="rId3"/>
    <sheet name="Etenemis pizza" sheetId="15" r:id="rId4"/>
    <sheet name="Todistus" sheetId="21" r:id="rId5"/>
    <sheet name="Tiekartta" sheetId="22" r:id="rId6"/>
    <sheet name="Arkisto" sheetId="23" r:id="rId7"/>
  </sheets>
  <definedNames>
    <definedName name="_56F9DC9755BA473782653E2940F9FormId">"j2hxJk23DEyZvZd8dlUQvZtMFQhdtYhEqqovzTlLfY9UQTdSVThaVjY3TlNMQ0xXM0NKN0tWWEhQTCQlQCN0PWcu"</definedName>
    <definedName name="_56F9DC9755BA473782653E2940F9ResponseSheet">"Form1"</definedName>
    <definedName name="_56F9DC9755BA473782653E2940F9SourceDocId">"{7235c962-cef8-4903-99b7-c7ef596e8011}"</definedName>
    <definedName name="_xlchart.v1.0" hidden="1">Paisto!$A$3:$C$201</definedName>
    <definedName name="_xlchart.v1.1" hidden="1">Paisto!$D$1:$D$2</definedName>
    <definedName name="_xlchart.v1.2" hidden="1">Paisto!$D$3:$D$201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1" l="1" a="1"/>
  <c r="D9" i="21" s="1"/>
  <c r="D19" i="21" a="1"/>
  <c r="D19" i="21" s="1"/>
  <c r="D18" i="21" a="1"/>
  <c r="D18" i="21"/>
  <c r="D10" i="21" a="1"/>
  <c r="D10" i="21" s="1"/>
  <c r="D11" i="21" a="1"/>
  <c r="D11" i="21" s="1"/>
  <c r="D12" i="21" a="1"/>
  <c r="D12" i="21" s="1"/>
  <c r="D13" i="21" a="1"/>
  <c r="D13" i="21" s="1"/>
  <c r="D14" i="21" a="1"/>
  <c r="D14" i="21" s="1"/>
  <c r="D15" i="21" a="1"/>
  <c r="D15" i="21" s="1"/>
  <c r="D16" i="21" a="1"/>
  <c r="D16" i="21" s="1"/>
  <c r="D17" i="21" a="1"/>
  <c r="D17" i="21" s="1"/>
  <c r="D21" i="21" a="1"/>
  <c r="D21" i="21" s="1"/>
  <c r="D22" i="21" a="1"/>
  <c r="D22" i="21"/>
  <c r="D23" i="21" a="1"/>
  <c r="D23" i="21" s="1"/>
  <c r="D24" i="21" a="1"/>
  <c r="D24" i="21"/>
  <c r="D25" i="21" a="1"/>
  <c r="D25" i="21" s="1"/>
  <c r="D26" i="21" a="1"/>
  <c r="D26" i="21" s="1"/>
  <c r="D27" i="21" a="1"/>
  <c r="D27" i="21"/>
  <c r="D28" i="21" a="1"/>
  <c r="D28" i="21" s="1"/>
  <c r="D29" i="21" a="1"/>
  <c r="D29" i="21" s="1"/>
  <c r="D30" i="21" a="1"/>
  <c r="D30" i="21"/>
  <c r="D31" i="21" a="1"/>
  <c r="D31" i="21" s="1"/>
  <c r="D32" i="21" a="1"/>
  <c r="D32" i="21"/>
  <c r="D33" i="21" a="1"/>
  <c r="D33" i="21" s="1"/>
  <c r="D34" i="21" a="1"/>
  <c r="D34" i="21" s="1"/>
  <c r="D36" i="21" a="1"/>
  <c r="D36" i="21"/>
  <c r="D37" i="21" a="1"/>
  <c r="D37" i="21"/>
  <c r="D38" i="21" a="1"/>
  <c r="D38" i="21" s="1"/>
  <c r="D39" i="21" a="1"/>
  <c r="D39" i="21"/>
  <c r="D40" i="21" a="1"/>
  <c r="D40" i="21"/>
  <c r="D41" i="21" a="1"/>
  <c r="D41" i="21" s="1"/>
  <c r="D42" i="21" a="1"/>
  <c r="D42" i="21"/>
  <c r="D43" i="21" a="1"/>
  <c r="D43" i="21"/>
  <c r="D44" i="21" a="1"/>
  <c r="D44" i="21"/>
  <c r="D45" i="21" a="1"/>
  <c r="D45" i="21"/>
  <c r="D46" i="21" a="1"/>
  <c r="D46" i="21" s="1"/>
  <c r="D47" i="21" a="1"/>
  <c r="D47" i="21"/>
  <c r="D48" i="21" a="1"/>
  <c r="D48" i="21"/>
  <c r="D49" i="21" a="1"/>
  <c r="D49" i="21"/>
  <c r="B35" i="21"/>
  <c r="D133" i="14" l="1" a="1"/>
  <c r="D133" i="14" s="1"/>
  <c r="D134" i="14" a="1"/>
  <c r="D134" i="14" s="1"/>
  <c r="D135" i="14" a="1"/>
  <c r="D135" i="14" s="1"/>
  <c r="D136" i="14" a="1"/>
  <c r="D136" i="14" s="1"/>
  <c r="D137" i="14" a="1"/>
  <c r="D137" i="14" s="1"/>
  <c r="D138" i="14" a="1"/>
  <c r="D138" i="14" s="1"/>
  <c r="D139" i="14" a="1"/>
  <c r="D139" i="14" s="1"/>
  <c r="D140" i="14" a="1"/>
  <c r="D140" i="14" s="1"/>
  <c r="D141" i="14" a="1"/>
  <c r="D141" i="14" s="1"/>
  <c r="D142" i="14" a="1"/>
  <c r="D142" i="14" s="1"/>
  <c r="D143" i="14" a="1"/>
  <c r="D143" i="14" s="1"/>
  <c r="D144" i="14" a="1"/>
  <c r="D144" i="14" s="1"/>
  <c r="D145" i="14" a="1"/>
  <c r="D145" i="14" s="1"/>
  <c r="D146" i="14" a="1"/>
  <c r="D146" i="14" s="1"/>
  <c r="D147" i="14" a="1"/>
  <c r="D147" i="14" s="1"/>
  <c r="D148" i="14" a="1"/>
  <c r="D148" i="14" s="1"/>
  <c r="D149" i="14" a="1"/>
  <c r="D149" i="14" s="1"/>
  <c r="D150" i="14" a="1"/>
  <c r="D150" i="14" s="1"/>
  <c r="D151" i="14" a="1"/>
  <c r="D151" i="14" s="1"/>
  <c r="D152" i="14" a="1"/>
  <c r="D152" i="14" s="1"/>
  <c r="D153" i="14" a="1"/>
  <c r="D153" i="14" s="1"/>
  <c r="D154" i="14" a="1"/>
  <c r="D154" i="14" s="1"/>
  <c r="D155" i="14" a="1"/>
  <c r="D155" i="14" s="1"/>
  <c r="D156" i="14" a="1"/>
  <c r="D156" i="14" s="1"/>
  <c r="D157" i="14" a="1"/>
  <c r="D157" i="14" s="1"/>
  <c r="D158" i="14" a="1"/>
  <c r="D158" i="14" s="1"/>
  <c r="D159" i="14" a="1"/>
  <c r="D159" i="14" s="1"/>
  <c r="D160" i="14" a="1"/>
  <c r="D160" i="14" s="1"/>
  <c r="D161" i="14" a="1"/>
  <c r="D161" i="14" s="1"/>
  <c r="D162" i="14" a="1"/>
  <c r="D162" i="14" s="1"/>
  <c r="D163" i="14" a="1"/>
  <c r="D163" i="14" s="1"/>
  <c r="D164" i="14" a="1"/>
  <c r="D164" i="14" s="1"/>
  <c r="D165" i="14" a="1"/>
  <c r="D165" i="14" s="1"/>
  <c r="D166" i="14" a="1"/>
  <c r="D166" i="14" s="1"/>
  <c r="D167" i="14" a="1"/>
  <c r="D167" i="14" s="1"/>
  <c r="D168" i="14" a="1"/>
  <c r="D168" i="14" s="1"/>
  <c r="D169" i="14" a="1"/>
  <c r="D169" i="14" s="1"/>
  <c r="D170" i="14" a="1"/>
  <c r="D170" i="14" s="1"/>
  <c r="D171" i="14" a="1"/>
  <c r="D171" i="14" s="1"/>
  <c r="D172" i="14" a="1"/>
  <c r="D172" i="14" s="1"/>
  <c r="D173" i="14" a="1"/>
  <c r="D173" i="14" s="1"/>
  <c r="D174" i="14" a="1"/>
  <c r="D174" i="14" s="1"/>
  <c r="D175" i="14" a="1"/>
  <c r="D175" i="14" s="1"/>
  <c r="D176" i="14" a="1"/>
  <c r="D176" i="14" s="1"/>
  <c r="D177" i="14" a="1"/>
  <c r="D177" i="14" s="1"/>
  <c r="D178" i="14" a="1"/>
  <c r="D178" i="14" s="1"/>
  <c r="D179" i="14" a="1"/>
  <c r="D179" i="14" s="1"/>
  <c r="D180" i="14" a="1"/>
  <c r="D180" i="14" s="1"/>
  <c r="D181" i="14" a="1"/>
  <c r="D181" i="14" s="1"/>
  <c r="D182" i="14" a="1"/>
  <c r="D182" i="14" s="1"/>
  <c r="D183" i="14" a="1"/>
  <c r="D183" i="14" s="1"/>
  <c r="D184" i="14" a="1"/>
  <c r="D184" i="14" s="1"/>
  <c r="D185" i="14" a="1"/>
  <c r="D185" i="14" s="1"/>
  <c r="D186" i="14" a="1"/>
  <c r="D186" i="14" s="1"/>
  <c r="D187" i="14" a="1"/>
  <c r="D187" i="14" s="1"/>
  <c r="D188" i="14" a="1"/>
  <c r="D188" i="14" s="1"/>
  <c r="D189" i="14" a="1"/>
  <c r="D189" i="14" s="1"/>
  <c r="D190" i="14" a="1"/>
  <c r="D190" i="14" s="1"/>
  <c r="D191" i="14" a="1"/>
  <c r="D191" i="14" s="1"/>
  <c r="D192" i="14" a="1"/>
  <c r="D192" i="14" s="1"/>
  <c r="D193" i="14" a="1"/>
  <c r="D193" i="14" s="1"/>
  <c r="D194" i="14" a="1"/>
  <c r="D194" i="14" s="1"/>
  <c r="D195" i="14" a="1"/>
  <c r="D195" i="14" s="1"/>
  <c r="D196" i="14" a="1"/>
  <c r="D196" i="14" s="1"/>
  <c r="D197" i="14" a="1"/>
  <c r="D197" i="14" s="1"/>
  <c r="D198" i="14" a="1"/>
  <c r="D198" i="14" s="1"/>
  <c r="D199" i="14" a="1"/>
  <c r="D199" i="14" s="1"/>
  <c r="D200" i="14" a="1"/>
  <c r="D200" i="14" s="1"/>
  <c r="D201" i="14" a="1"/>
  <c r="D201" i="14" s="1"/>
  <c r="D132" i="14" a="1"/>
  <c r="D132" i="14" s="1"/>
  <c r="D58" i="14" a="1"/>
  <c r="D58" i="14" s="1"/>
  <c r="D59" i="14" a="1"/>
  <c r="D59" i="14" s="1"/>
  <c r="D60" i="14" a="1"/>
  <c r="D60" i="14" s="1"/>
  <c r="D61" i="14" a="1"/>
  <c r="D61" i="14" s="1"/>
  <c r="D62" i="14" a="1"/>
  <c r="D62" i="14" s="1"/>
  <c r="D63" i="14" a="1"/>
  <c r="D63" i="14" s="1"/>
  <c r="D64" i="14" a="1"/>
  <c r="D64" i="14" s="1"/>
  <c r="D65" i="14" a="1"/>
  <c r="D65" i="14" s="1"/>
  <c r="D66" i="14" a="1"/>
  <c r="D66" i="14" s="1"/>
  <c r="D67" i="14" a="1"/>
  <c r="D67" i="14" s="1"/>
  <c r="D68" i="14" a="1"/>
  <c r="D68" i="14" s="1"/>
  <c r="D69" i="14" a="1"/>
  <c r="D69" i="14" s="1"/>
  <c r="D70" i="14" a="1"/>
  <c r="D70" i="14" s="1"/>
  <c r="D71" i="14" a="1"/>
  <c r="D71" i="14" s="1"/>
  <c r="D72" i="14" a="1"/>
  <c r="D72" i="14" s="1"/>
  <c r="D73" i="14" a="1"/>
  <c r="D73" i="14" s="1"/>
  <c r="D74" i="14" a="1"/>
  <c r="D74" i="14" s="1"/>
  <c r="D75" i="14" a="1"/>
  <c r="D75" i="14" s="1"/>
  <c r="D76" i="14" a="1"/>
  <c r="D76" i="14" s="1"/>
  <c r="D77" i="14" a="1"/>
  <c r="D77" i="14" s="1"/>
  <c r="D78" i="14" a="1"/>
  <c r="D78" i="14" s="1"/>
  <c r="D79" i="14" a="1"/>
  <c r="D79" i="14" s="1"/>
  <c r="D80" i="14" a="1"/>
  <c r="D80" i="14" s="1"/>
  <c r="D81" i="14" a="1"/>
  <c r="D81" i="14" s="1"/>
  <c r="D82" i="14" a="1"/>
  <c r="D82" i="14" s="1"/>
  <c r="D83" i="14" a="1"/>
  <c r="D83" i="14" s="1"/>
  <c r="D84" i="14" a="1"/>
  <c r="D84" i="14" s="1"/>
  <c r="D85" i="14" a="1"/>
  <c r="D85" i="14" s="1"/>
  <c r="D86" i="14" a="1"/>
  <c r="D86" i="14" s="1"/>
  <c r="D87" i="14" a="1"/>
  <c r="D87" i="14" s="1"/>
  <c r="D88" i="14" a="1"/>
  <c r="D88" i="14" s="1"/>
  <c r="D89" i="14" a="1"/>
  <c r="D89" i="14" s="1"/>
  <c r="D90" i="14" a="1"/>
  <c r="D90" i="14" s="1"/>
  <c r="D91" i="14" a="1"/>
  <c r="D91" i="14" s="1"/>
  <c r="D92" i="14" a="1"/>
  <c r="D92" i="14" s="1"/>
  <c r="D93" i="14" a="1"/>
  <c r="D93" i="14" s="1"/>
  <c r="D94" i="14" a="1"/>
  <c r="D94" i="14" s="1"/>
  <c r="D95" i="14" a="1"/>
  <c r="D95" i="14" s="1"/>
  <c r="D96" i="14" a="1"/>
  <c r="D96" i="14" s="1"/>
  <c r="D97" i="14" a="1"/>
  <c r="D97" i="14" s="1"/>
  <c r="D98" i="14" a="1"/>
  <c r="D98" i="14" s="1"/>
  <c r="D99" i="14" a="1"/>
  <c r="D99" i="14" s="1"/>
  <c r="D100" i="14" a="1"/>
  <c r="D100" i="14" s="1"/>
  <c r="D101" i="14" a="1"/>
  <c r="D101" i="14" s="1"/>
  <c r="D102" i="14" a="1"/>
  <c r="D102" i="14" s="1"/>
  <c r="D103" i="14" a="1"/>
  <c r="D103" i="14" s="1"/>
  <c r="D104" i="14" a="1"/>
  <c r="D104" i="14" s="1"/>
  <c r="D105" i="14" a="1"/>
  <c r="D105" i="14" s="1"/>
  <c r="D106" i="14" a="1"/>
  <c r="D106" i="14" s="1"/>
  <c r="D107" i="14" a="1"/>
  <c r="D107" i="14" s="1"/>
  <c r="D108" i="14" a="1"/>
  <c r="D108" i="14" s="1"/>
  <c r="D109" i="14" a="1"/>
  <c r="D109" i="14" s="1"/>
  <c r="D110" i="14" a="1"/>
  <c r="D110" i="14" s="1"/>
  <c r="D111" i="14" a="1"/>
  <c r="D111" i="14" s="1"/>
  <c r="D112" i="14" a="1"/>
  <c r="D112" i="14" s="1"/>
  <c r="D113" i="14" a="1"/>
  <c r="D113" i="14" s="1"/>
  <c r="D114" i="14" a="1"/>
  <c r="D114" i="14" s="1"/>
  <c r="D115" i="14" a="1"/>
  <c r="D115" i="14" s="1"/>
  <c r="D116" i="14" a="1"/>
  <c r="D116" i="14" s="1"/>
  <c r="D117" i="14" a="1"/>
  <c r="D117" i="14" s="1"/>
  <c r="D118" i="14" a="1"/>
  <c r="D118" i="14" s="1"/>
  <c r="D119" i="14" a="1"/>
  <c r="D119" i="14" s="1"/>
  <c r="D120" i="14" a="1"/>
  <c r="D120" i="14" s="1"/>
  <c r="D121" i="14" a="1"/>
  <c r="D121" i="14" s="1"/>
  <c r="D122" i="14" a="1"/>
  <c r="D122" i="14" s="1"/>
  <c r="D123" i="14" a="1"/>
  <c r="D123" i="14" s="1"/>
  <c r="D124" i="14" a="1"/>
  <c r="D124" i="14" s="1"/>
  <c r="D125" i="14" a="1"/>
  <c r="D125" i="14" s="1"/>
  <c r="D126" i="14" a="1"/>
  <c r="D126" i="14" s="1"/>
  <c r="D127" i="14" a="1"/>
  <c r="D127" i="14" s="1"/>
  <c r="D128" i="14" a="1"/>
  <c r="D128" i="14" s="1"/>
  <c r="D129" i="14" a="1"/>
  <c r="D129" i="14" s="1"/>
  <c r="D57" i="14" a="1"/>
  <c r="D57" i="14" s="1"/>
  <c r="D55" i="14" a="1"/>
  <c r="D55" i="14" s="1"/>
  <c r="D4" i="14" a="1"/>
  <c r="D4" i="14" s="1"/>
  <c r="D5" i="14" a="1"/>
  <c r="D5" i="14" s="1"/>
  <c r="D6" i="14" a="1"/>
  <c r="D6" i="14" s="1"/>
  <c r="D7" i="14" a="1"/>
  <c r="D7" i="14" s="1"/>
  <c r="D8" i="14" a="1"/>
  <c r="D8" i="14" s="1"/>
  <c r="D9" i="14" a="1"/>
  <c r="D9" i="14" s="1"/>
  <c r="D10" i="14" a="1"/>
  <c r="D10" i="14" s="1"/>
  <c r="D11" i="14" a="1"/>
  <c r="D11" i="14" s="1"/>
  <c r="D12" i="14" a="1"/>
  <c r="D12" i="14" s="1"/>
  <c r="D13" i="14" a="1"/>
  <c r="D13" i="14" s="1"/>
  <c r="D14" i="14" a="1"/>
  <c r="D14" i="14" s="1"/>
  <c r="D15" i="14" a="1"/>
  <c r="D15" i="14" s="1"/>
  <c r="D16" i="14" a="1"/>
  <c r="D16" i="14" s="1"/>
  <c r="D17" i="14" a="1"/>
  <c r="D17" i="14" s="1"/>
  <c r="D18" i="14" a="1"/>
  <c r="D18" i="14" s="1"/>
  <c r="D19" i="14" a="1"/>
  <c r="D19" i="14" s="1"/>
  <c r="D20" i="14" a="1"/>
  <c r="D20" i="14" s="1"/>
  <c r="D21" i="14" a="1"/>
  <c r="D21" i="14" s="1"/>
  <c r="D22" i="14" a="1"/>
  <c r="D22" i="14" s="1"/>
  <c r="D23" i="14" a="1"/>
  <c r="D23" i="14" s="1"/>
  <c r="D24" i="14" a="1"/>
  <c r="D24" i="14" s="1"/>
  <c r="D25" i="14" a="1"/>
  <c r="D25" i="14" s="1"/>
  <c r="D26" i="14" a="1"/>
  <c r="D26" i="14" s="1"/>
  <c r="D27" i="14" a="1"/>
  <c r="D27" i="14" s="1"/>
  <c r="D28" i="14" a="1"/>
  <c r="D28" i="14" s="1"/>
  <c r="D29" i="14" a="1"/>
  <c r="D29" i="14" s="1"/>
  <c r="D30" i="14" a="1"/>
  <c r="D30" i="14" s="1"/>
  <c r="D31" i="14" a="1"/>
  <c r="D31" i="14" s="1"/>
  <c r="D32" i="14" a="1"/>
  <c r="D32" i="14" s="1"/>
  <c r="D33" i="14" a="1"/>
  <c r="D33" i="14" s="1"/>
  <c r="D34" i="14" a="1"/>
  <c r="D34" i="14" s="1"/>
  <c r="D35" i="14" a="1"/>
  <c r="D35" i="14" s="1"/>
  <c r="D36" i="14" a="1"/>
  <c r="D36" i="14" s="1"/>
  <c r="D37" i="14" a="1"/>
  <c r="D37" i="14" s="1"/>
  <c r="D38" i="14" a="1"/>
  <c r="D38" i="14" s="1"/>
  <c r="D39" i="14" a="1"/>
  <c r="D39" i="14" s="1"/>
  <c r="D40" i="14" a="1"/>
  <c r="D40" i="14" s="1"/>
  <c r="D41" i="14" a="1"/>
  <c r="D41" i="14" s="1"/>
  <c r="D42" i="14" a="1"/>
  <c r="D42" i="14" s="1"/>
  <c r="D43" i="14" a="1"/>
  <c r="D43" i="14" s="1"/>
  <c r="D44" i="14" a="1"/>
  <c r="D44" i="14" s="1"/>
  <c r="D45" i="14" a="1"/>
  <c r="D45" i="14" s="1"/>
  <c r="D46" i="14" a="1"/>
  <c r="D46" i="14" s="1"/>
  <c r="D47" i="14" a="1"/>
  <c r="D47" i="14" s="1"/>
  <c r="D48" i="14" a="1"/>
  <c r="D48" i="14" s="1"/>
  <c r="D49" i="14" a="1"/>
  <c r="D49" i="14" s="1"/>
  <c r="D50" i="14" a="1"/>
  <c r="D50" i="14" s="1"/>
  <c r="D51" i="14" a="1"/>
  <c r="D51" i="14" s="1"/>
  <c r="D52" i="14" a="1"/>
  <c r="D52" i="14" s="1"/>
  <c r="D53" i="14" a="1"/>
  <c r="D53" i="14" s="1"/>
  <c r="D54" i="14" a="1"/>
  <c r="D54" i="14" s="1"/>
  <c r="D3" i="14" a="1"/>
  <c r="D3" i="14" s="1"/>
  <c r="B6" i="23"/>
  <c r="A6" i="23"/>
  <c r="A6" i="21"/>
  <c r="B6" i="21"/>
  <c r="M51" i="14" l="1"/>
  <c r="L50" i="14"/>
  <c r="M50" i="14"/>
  <c r="M53" i="14"/>
  <c r="M54" i="14"/>
  <c r="M52" i="14"/>
  <c r="K53" i="14"/>
  <c r="K50" i="14"/>
  <c r="L53" i="14"/>
  <c r="K51" i="14"/>
  <c r="L51" i="14"/>
  <c r="K54" i="14"/>
  <c r="L54" i="14"/>
  <c r="K52" i="14"/>
  <c r="L52" i="14"/>
  <c r="M27" i="14"/>
  <c r="M45" i="14"/>
  <c r="L42" i="14"/>
  <c r="M44" i="14"/>
  <c r="M43" i="14"/>
  <c r="M49" i="14"/>
  <c r="K42" i="14"/>
  <c r="M46" i="14"/>
  <c r="M41" i="14"/>
  <c r="M48" i="14"/>
  <c r="M42" i="14"/>
  <c r="K45" i="14"/>
  <c r="M47" i="14"/>
  <c r="K47" i="14"/>
  <c r="L47" i="14"/>
  <c r="L44" i="14"/>
  <c r="L45" i="14"/>
  <c r="K48" i="14"/>
  <c r="K43" i="14"/>
  <c r="L48" i="14"/>
  <c r="L43" i="14"/>
  <c r="K46" i="14"/>
  <c r="K41" i="14"/>
  <c r="L46" i="14"/>
  <c r="K49" i="14"/>
  <c r="L41" i="14"/>
  <c r="K44" i="14"/>
  <c r="L49" i="14"/>
  <c r="M30" i="14"/>
  <c r="M31" i="14"/>
  <c r="M37" i="14"/>
  <c r="M32" i="14"/>
  <c r="K33" i="14"/>
  <c r="M33" i="14"/>
  <c r="L33" i="14"/>
  <c r="L30" i="14"/>
  <c r="M39" i="14"/>
  <c r="M36" i="14"/>
  <c r="L36" i="14"/>
  <c r="K36" i="14"/>
  <c r="M40" i="14"/>
  <c r="L40" i="14"/>
  <c r="K40" i="14"/>
  <c r="M29" i="14"/>
  <c r="M28" i="14"/>
  <c r="L28" i="14"/>
  <c r="K28" i="14"/>
  <c r="K38" i="14"/>
  <c r="L38" i="14"/>
  <c r="M38" i="14"/>
  <c r="M34" i="14"/>
  <c r="L35" i="14"/>
  <c r="K35" i="14"/>
  <c r="M35" i="14"/>
  <c r="K31" i="14"/>
  <c r="L31" i="14"/>
  <c r="K34" i="14"/>
  <c r="K39" i="14"/>
  <c r="K29" i="14"/>
  <c r="L34" i="14"/>
  <c r="L39" i="14"/>
  <c r="L29" i="14"/>
  <c r="K32" i="14"/>
  <c r="K37" i="14"/>
  <c r="K27" i="14"/>
  <c r="L32" i="14"/>
  <c r="L37" i="14"/>
  <c r="L27" i="14"/>
  <c r="K30" i="14"/>
  <c r="M21" i="14"/>
  <c r="M26" i="14"/>
  <c r="K25" i="14"/>
  <c r="M23" i="14"/>
  <c r="M24" i="14"/>
  <c r="M20" i="14"/>
  <c r="K16" i="14"/>
  <c r="L22" i="14"/>
  <c r="K22" i="14"/>
  <c r="M22" i="14"/>
  <c r="M19" i="14"/>
  <c r="M18" i="14"/>
  <c r="M17" i="14"/>
  <c r="L17" i="14"/>
  <c r="K17" i="14"/>
  <c r="L16" i="14"/>
  <c r="K20" i="14"/>
  <c r="L25" i="14"/>
  <c r="M16" i="14"/>
  <c r="L20" i="14"/>
  <c r="K23" i="14"/>
  <c r="M25" i="14"/>
  <c r="K18" i="14"/>
  <c r="L23" i="14"/>
  <c r="K26" i="14"/>
  <c r="L18" i="14"/>
  <c r="K21" i="14"/>
  <c r="L26" i="14"/>
  <c r="L21" i="14"/>
  <c r="K24" i="14"/>
  <c r="K19" i="14"/>
  <c r="L24" i="14"/>
  <c r="L19" i="14"/>
  <c r="H2" i="14"/>
  <c r="H5" i="14"/>
  <c r="H8" i="14"/>
  <c r="E19" i="21" l="1" a="1"/>
  <c r="E19" i="21" s="1"/>
  <c r="E16" i="21" a="1"/>
  <c r="E16" i="21" s="1"/>
  <c r="E22" i="21" a="1"/>
  <c r="E22" i="21" s="1"/>
  <c r="E24" i="21" a="1"/>
  <c r="E24" i="21" s="1"/>
  <c r="E49" i="21" a="1"/>
  <c r="E49" i="21" s="1"/>
  <c r="E28" i="21" a="1"/>
  <c r="E28" i="21" s="1"/>
  <c r="E27" i="21" a="1"/>
  <c r="E27" i="21" s="1"/>
  <c r="E31" i="21" a="1"/>
  <c r="E31" i="21" s="1"/>
  <c r="E32" i="21" a="1"/>
  <c r="E32" i="21" s="1"/>
  <c r="E30" i="21" a="1"/>
  <c r="E30" i="21" s="1"/>
  <c r="E26" i="21" a="1"/>
  <c r="E26" i="21" s="1"/>
  <c r="E29" i="21" a="1"/>
  <c r="E29" i="21" s="1"/>
  <c r="E25" i="21" a="1"/>
  <c r="E25" i="21" s="1"/>
  <c r="E23" i="21" a="1"/>
  <c r="E23" i="21" s="1"/>
  <c r="E9" i="21" a="1"/>
  <c r="E9" i="21" s="1"/>
  <c r="N30" i="14"/>
  <c r="N54" i="14"/>
  <c r="E13" i="21" a="1"/>
  <c r="E13" i="21" s="1"/>
  <c r="N34" i="14"/>
  <c r="E11" i="21" a="1"/>
  <c r="E11" i="21" s="1"/>
  <c r="E17" i="21" a="1"/>
  <c r="E17" i="21" s="1"/>
  <c r="E12" i="21" a="1"/>
  <c r="E12" i="21" s="1"/>
  <c r="E18" i="21" a="1"/>
  <c r="E18" i="21" s="1"/>
  <c r="N26" i="14"/>
  <c r="N17" i="14"/>
  <c r="N33" i="14"/>
  <c r="N28" i="14"/>
  <c r="N29" i="14"/>
  <c r="N36" i="14"/>
  <c r="N27" i="14"/>
  <c r="N37" i="14"/>
  <c r="N31" i="14"/>
  <c r="N32" i="14"/>
  <c r="N35" i="14"/>
  <c r="N38" i="14"/>
  <c r="N23" i="14"/>
  <c r="N21" i="14"/>
  <c r="N18" i="14"/>
  <c r="N22" i="14"/>
  <c r="N20" i="14"/>
  <c r="N16" i="14"/>
  <c r="N24" i="14"/>
  <c r="N25" i="14"/>
  <c r="N19" i="14"/>
  <c r="E14" i="21" a="1"/>
  <c r="E14" i="21" s="1"/>
  <c r="E15" i="21" a="1"/>
  <c r="E15" i="21" s="1"/>
  <c r="E47" i="21" a="1"/>
  <c r="E47" i="21" s="1"/>
  <c r="N39" i="14"/>
  <c r="N40" i="14"/>
  <c r="E10" i="21" a="1"/>
  <c r="E10" i="21" s="1"/>
  <c r="N52" i="14" l="1"/>
  <c r="E48" i="21" a="1"/>
  <c r="E48" i="21" s="1"/>
  <c r="N53" i="14"/>
  <c r="N51" i="14"/>
  <c r="E45" i="21" a="1"/>
  <c r="E45" i="21" s="1"/>
  <c r="N50" i="14"/>
  <c r="E44" i="21" a="1"/>
  <c r="E44" i="21" s="1"/>
  <c r="N49" i="14"/>
  <c r="E43" i="21" a="1"/>
  <c r="E43" i="21" s="1"/>
  <c r="N48" i="14"/>
  <c r="E42" i="21" a="1"/>
  <c r="E42" i="21" s="1"/>
  <c r="N47" i="14"/>
  <c r="E41" i="21" a="1"/>
  <c r="E41" i="21" s="1"/>
  <c r="N46" i="14"/>
  <c r="E40" i="21" a="1"/>
  <c r="E40" i="21" s="1"/>
  <c r="N45" i="14"/>
  <c r="E39" i="21" a="1"/>
  <c r="E39" i="21" s="1"/>
  <c r="N44" i="14"/>
  <c r="E38" i="21" a="1"/>
  <c r="E38" i="21" s="1"/>
  <c r="N43" i="14"/>
  <c r="E37" i="21" a="1"/>
  <c r="E37" i="21" s="1"/>
  <c r="N42" i="14"/>
  <c r="E36" i="21" a="1"/>
  <c r="E36" i="21" s="1"/>
  <c r="N41" i="14"/>
  <c r="E34" i="21" a="1"/>
  <c r="E34" i="21" s="1"/>
  <c r="E33" i="21" a="1"/>
  <c r="E33" i="21" s="1"/>
  <c r="E46" i="21" a="1"/>
  <c r="E46" i="21" s="1"/>
  <c r="E21" i="21" a="1"/>
  <c r="E21" i="21" s="1"/>
  <c r="D8" i="21"/>
  <c r="E8" i="21" s="1" a="1"/>
  <c r="E8" i="21" s="1"/>
  <c r="D20" i="21" l="1"/>
  <c r="E20" i="21" s="1" a="1"/>
  <c r="E20" i="21" s="1"/>
  <c r="D35" i="21"/>
  <c r="E35" i="21" s="1" a="1"/>
  <c r="E35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tc={034D74CC-1019-4776-B5BF-D2CC0F1EC206}</author>
  </authors>
  <commentList>
    <comment ref="D8" authorId="0" shapeId="0" xr:uid="{034D74CC-1019-4776-B5BF-D2CC0F1EC206}">
      <text>
        <t>[Kommenttiketju]
Excel-versiosi avulla voit lukea tämän kommenttiketjun, mutta siihen tehdyt muutokset poistetaan, jos tiedosto avataan uudemmassa Excel-versiossa. Lisätietoja: https://go.microsoft.com/fwlink/?linkid=870924
Kommentti:
    Vastuu jaottelu tehty dokumenttiin tai taulukkomatriisiin?
Raportointi/Tiedollajohtaminen(tietotilinpäätös)
Tihm ryhmän säännöllinen järjestäytyminen
Tilannekuvan hyödyntäminen
Roolitukset(Jory, koordinaattorit, vastuuhenkilöt, tuutorit)
Vastaus:
    Vaatimukset ja taso joka tiedonhallintamallista haetaan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<sst xmlns="http://schemas.openxmlformats.org/spreadsheetml/2006/main" count="1270" uniqueCount="363">
  <si>
    <t>j2hxJk23DEyZvZd8dlUQvZtMFQhdtYhEqqovzTlLfY9UQTdSVThaVjY3TlNMQ0xXM0NKN0tWWEhQTCQlQCN0PWcu</t>
  </si>
  <si>
    <t>Form1</t>
  </si>
  <si>
    <t>{7235c962-cef8-4903-99b7-c7ef596e8011}</t>
  </si>
  <si>
    <t>Organisaation nimi</t>
  </si>
  <si>
    <t>Vastaajien nimet:</t>
  </si>
  <si>
    <t>KYLLÄ</t>
  </si>
  <si>
    <t>EI OSAA SANOA</t>
  </si>
  <si>
    <t>EI</t>
  </si>
  <si>
    <t>Päätaso</t>
  </si>
  <si>
    <t>Tarkenne</t>
  </si>
  <si>
    <t>Arvo</t>
  </si>
  <si>
    <t>PAINOARVOT</t>
  </si>
  <si>
    <t>Muutettava</t>
  </si>
  <si>
    <t>Alkuperäinen</t>
  </si>
  <si>
    <t>Vaiheet</t>
  </si>
  <si>
    <t>Tehtävä</t>
  </si>
  <si>
    <t>Kyllä</t>
  </si>
  <si>
    <t>Ei osaa sanoa</t>
  </si>
  <si>
    <t>Ei</t>
  </si>
  <si>
    <t>Taktinen taso</t>
  </si>
  <si>
    <t>Arvosana</t>
  </si>
  <si>
    <t>Sanallinen</t>
  </si>
  <si>
    <t>Keskiarvo</t>
  </si>
  <si>
    <t>Kaupungin johtoryhmä</t>
  </si>
  <si>
    <t>Johdon TiHM osaaminen</t>
  </si>
  <si>
    <t>Onko organisaationne tunnistanut Tiedonhallintamallista saatavat hyödyt?</t>
  </si>
  <si>
    <t>Käydäänkö johtoryhmässä säännöllisesti läpi Tiedonhallintamallia? (Esim. edistyminen ja havainnot)</t>
  </si>
  <si>
    <t>Löytyykö Tiedonhallintamallin kuvaus hallintosäännöstä tai erillisestä dokumentista?</t>
  </si>
  <si>
    <t>Tiedonhallintamallityön organisointi</t>
  </si>
  <si>
    <t>Onko Tiedonhallintamallin vastuut tunnistettu?</t>
  </si>
  <si>
    <t>Onko Tiedonhallintamallin vastuut kuvattu esimerkiksi vastuumatriisin avulla?</t>
  </si>
  <si>
    <t>Onko organisaationne määrittänyt Tiedonhallintamallin työryhmän?</t>
  </si>
  <si>
    <t>Onko  Tiedonhallintatyöryhmällä säännölliset kokoontumiset?</t>
  </si>
  <si>
    <t>Kyetäänkö organisaatiossanne kuvaamaan Tiedonhallintamallin nykytilaa?</t>
  </si>
  <si>
    <t>Onko organisaationne määrittänyt Tiedonhallintamallin vaatimustason?</t>
  </si>
  <si>
    <t>Kykeneekö organisaationne tekemään Tiedonhallintamalliin liittyviä päätöksiä tekemään nykytilan kuvauksen perusteella?</t>
  </si>
  <si>
    <t>Tiedonhallintamallin resurssointi</t>
  </si>
  <si>
    <t>Onko organisaatiossanne tarjolla säännöllistä Tiedonhallintamallin koulutusta?</t>
  </si>
  <si>
    <t>Henkilöstön osaamisen taso</t>
  </si>
  <si>
    <t>Seurataanko organisaatiossanne Tiedonhallintamalliin koulutuksiin osallistumista?</t>
  </si>
  <si>
    <t>Onko organisaationne vastuuttanut henkilöitä seuraamaan Tiedonhallintamalliin liittyviä koulutuksia/koulutuksen toteutumista?</t>
  </si>
  <si>
    <t>Onko organisaationne vuosikelloon sidottu Tiedonhallintamalliin liittyvien koulutuksien valmistelu sekä toteutus?</t>
  </si>
  <si>
    <t>Tiedonhallintamallin ajatasaisuus</t>
  </si>
  <si>
    <t>Tiedonhallintamallin resurssointi, Henkilöstön osaamisen taso</t>
  </si>
  <si>
    <t>Tiedonhallintamallityön organisointi, Tiedonhallintamallin resurssointi</t>
  </si>
  <si>
    <t>Johdon TiHM osaaminen, Tiedonhallintamallityön organisointi</t>
  </si>
  <si>
    <t>Kykeneekö organisaationne tunnistamaan, mitä Tiedonhallintamallista puuttuu suhteessa vaatimustasoon?</t>
  </si>
  <si>
    <t>Onko organisaationne kuvannut Tiedonhallintamalliin ydinprosessit(lakisääteisesti)?</t>
  </si>
  <si>
    <t>Onko organisaatiossanne tunnistettu Tiedonhallintamallin minimitiedot?</t>
  </si>
  <si>
    <t>Onko organisaatiossanne tunnistettu/listattu vanhentuneet dokumentit?</t>
  </si>
  <si>
    <t>Tarkistetaanko organisaatiossanne Tiedonhallintamalliin liittyviä resursseja vaatimuksien ja riittävyyden osalta vuosittain?</t>
  </si>
  <si>
    <t>Koulutetaanko organisaationne henkilöitä Tiedonhallintamalliin liittyvään työhön riittävästi?</t>
  </si>
  <si>
    <t>Onko organisaationne nykyiset resurssit riittävät Tiedonhallintamallin ylläpitoon, johtamiseen ja kehittämiseen?</t>
  </si>
  <si>
    <t>Onko organisaationne Tiedonhallintamalliin liittyvä tekeminen viety työtehtävien työkuvauksiin?</t>
  </si>
  <si>
    <t>Onko organisaatiossanne määrittänyt hälytys ja vastuuseen liittyvät toimenpiteet vanhetuville/vanhentuneille dokumenteille?</t>
  </si>
  <si>
    <t>Tietoturva tiedonhallintamallissa</t>
  </si>
  <si>
    <t>Onko organisaationne huomioinut tietoturvaan liittyvät poikkeamien linkityksestä Tiedonhallintamallin osa-alueisiin?</t>
  </si>
  <si>
    <t>Onko organisaationne eriyttänyt Tiedonhallintamallin turvallisesti luokiteltuun sijaintiin?</t>
  </si>
  <si>
    <t>Onko organisaationne Tiedonhallintamalli varmuuskopioitu?</t>
  </si>
  <si>
    <t>Onko organisaatiossanne määritetty käyttöoikeudet ja niiden tasot tiedonhallintamalliin?</t>
  </si>
  <si>
    <t>Onko organisaationne Tiedonhallintamallin toimittajasopimukset katselmoitu ja varmistettu varautumisen kannalta?</t>
  </si>
  <si>
    <t>Onko organisaationne Tiedonhallintamallista lokitus käytössä?</t>
  </si>
  <si>
    <t>Tiedonhallinnan muutosten hallinta</t>
  </si>
  <si>
    <t>Tietoturva tiedonhallintamallissa, Tiedonhallinnan muutosten hallinta</t>
  </si>
  <si>
    <t>Onko organisaationne Tiedonhallintamallista olemassa muutospäiväkirjaa/muutos tapahtumia saatavilla listattuna?</t>
  </si>
  <si>
    <t>Onko organisaationne Tiedonhallintamallin dokumenteista hyödynnettävissä myös aiemmat versiot?</t>
  </si>
  <si>
    <t>Tuleeko organisaationne Tiedonhallintamalliin tapahtuvista muutoksista hälytyksiä?</t>
  </si>
  <si>
    <t xml:space="preserve">Onko organisaationne käyneet läpi Tiedonhallintamallin muutoksiin liittyvien hälytyksen tarpeellisuudesta? </t>
  </si>
  <si>
    <t xml:space="preserve">Onko organisaationne käyneet läpi Tiedonhallintamallin muutoksiin liittyvien hälytyksien käsittelystä? </t>
  </si>
  <si>
    <t>Hyödyntäminen johtamisessa</t>
  </si>
  <si>
    <t>Tiedonhallintamallityön organisointi, Hyödyntäminen johtamisessa</t>
  </si>
  <si>
    <t>Palvelujen ja tehtävien digitalisoinnin  tukeminen</t>
  </si>
  <si>
    <t>Palvelujen ja tehtävien digitalisointi</t>
  </si>
  <si>
    <t>Tihm Tilannekuva</t>
  </si>
  <si>
    <t>Voidaanko organisaatiossanne Tiedonhallintamallista tulevilla havainnoilla/herätteillä käynnistää korjaavia toimenpiteitä?</t>
  </si>
  <si>
    <t>TiHM tiimi</t>
  </si>
  <si>
    <t>Johdolta saatu valtuutus ja tuki</t>
  </si>
  <si>
    <t>TiHM resurssien riittävyys</t>
  </si>
  <si>
    <t>TiHM työkalun käytettävyys</t>
  </si>
  <si>
    <t>TiHM osaaminen organisaatiossa</t>
  </si>
  <si>
    <t>TiHM vastuuviranhaltijan osaaminen ja sitoutuminen</t>
  </si>
  <si>
    <t>TiHM koordinaattoreiden osaaminen ja sitoutuminen</t>
  </si>
  <si>
    <t>TiHM tuutoreiden osaaminen ja sitoutuminen</t>
  </si>
  <si>
    <t>TiHM kuvaajien osaaminen ja sitoutuminen</t>
  </si>
  <si>
    <t>TiHM tiimin ja -tuutoreiden yhteistyö</t>
  </si>
  <si>
    <t>Muutosten hallinta ja -vaikutusten arviointi</t>
  </si>
  <si>
    <t>TiHM kuvausten laatu</t>
  </si>
  <si>
    <t>TiHM kuvausten päivitys</t>
  </si>
  <si>
    <t>Palvelujen ja tehtävien digitalisoinnin osaaminen ja automatisointi</t>
  </si>
  <si>
    <t>Prosessien automatisointi-osaaminen ja automatisointi</t>
  </si>
  <si>
    <t>Toimiala</t>
  </si>
  <si>
    <t>Johdon ja TiHM tiimin tuki tekemisessä</t>
  </si>
  <si>
    <t>TiHM työn resurssointi toimialalla</t>
  </si>
  <si>
    <t>TiHM työn osaaminen toimialalla</t>
  </si>
  <si>
    <t>TiHM elementittien tunnistaminen, elementeistä tunnistettu</t>
  </si>
  <si>
    <t>TiHM elementit kuvattu</t>
  </si>
  <si>
    <t>TiHM elementtien ajantasaisuus ja luotettavuus</t>
  </si>
  <si>
    <t>Vastuullisten viranhaltijoiden ja esimiesten osaaminen ja sitoutuminen</t>
  </si>
  <si>
    <t>TiHM koordinaattoreiden tuen saaminen</t>
  </si>
  <si>
    <t>Kuvausvastuiden koordinointi toimialalla</t>
  </si>
  <si>
    <t>TiHM lkuvausten laadun seuranta</t>
  </si>
  <si>
    <t>Tietoaineistojen ja tietovarantojen sisällön laadun seuranta</t>
  </si>
  <si>
    <t>Palvelujen ja tehtävien digitalisointi ja automatisointi</t>
  </si>
  <si>
    <t>Muutosten hallinta</t>
  </si>
  <si>
    <t>Tukeeko organisaationne Tiedonhallintamalli ajatustyötä, että onko mahdollista prosessia digitalisoida?</t>
  </si>
  <si>
    <t>Tunnistetaanko organisaationne Tiedonhallintamallissa mitkä on automatisoitua/digitalisointia?</t>
  </si>
  <si>
    <t>Seurataanko organisaationne Tiedonhallintamallissa tehtävän läpimenoaikaa ja/tai toistojen määrää?</t>
  </si>
  <si>
    <t>Ymmärretäänkö organisaatiossanne digitalisoinnin askeleet?</t>
  </si>
  <si>
    <t>Onko organisaationne Tiedonhallintamallissa digitalisoinnin prosessi selkeä?</t>
  </si>
  <si>
    <t>Onko organisaationne strategiassa/kehitysohjelmassa huomioitu digitalisointi?</t>
  </si>
  <si>
    <t>Onko organisaationne Tiedonhallintamallien prosesseissa mahdollisuus tunnistaa hukkaa?</t>
  </si>
  <si>
    <t>Pystytäänkö organisaationne Tiedonhallintamallin prosesseista selittämään kustannuksia?</t>
  </si>
  <si>
    <t>Pystytäänkö organisaatiossanne digitalisoinnin esityksisen perusteella tehdä päätöksiä toteutukseen viemisestä?</t>
  </si>
  <si>
    <t>Tunnistetaanko organisaationne Tiedonhallintamallista vanhentuneen dokumentit?</t>
  </si>
  <si>
    <t>Tunnistetaanko organisaationne Tiedonhallintamallista päivitettävät dokumentit?</t>
  </si>
  <si>
    <t>Tunnistetaanko organisaationne Tiedonhallintamallista katselmoitavat dokumentit?</t>
  </si>
  <si>
    <t>Tunnistetaanko organisaationne Tiedonhallintamallista kesken olevat dokumentit?</t>
  </si>
  <si>
    <t>Tunnistetaanko organisaationne Tiedonhallintamallista tekemättömät dokumentit?</t>
  </si>
  <si>
    <t>Onko organisaatiossanne läpivietynä Tiedonhallintamallin osalta kannustimia? "keppiä/porkkanaa"</t>
  </si>
  <si>
    <t>Onko organisaationne johdolta saatu lupa toimia ja kehittää Tiedonhallintamallia?</t>
  </si>
  <si>
    <t>Onko organisaationne osalta vastuut selkeät Tiedonhallintamalliin?</t>
  </si>
  <si>
    <t>Onko organisaationne valtuutukset riittävät Tiedonhallintamallin osalta?</t>
  </si>
  <si>
    <t>Saadaanko organisaatiossanne Tiedonhallintamalliin liittyviä päätöksiä järkevään aikaan?</t>
  </si>
  <si>
    <t>Riittääkö teillä aika ylläpitää Tiedonhallintamallin työtä(lakisääteinen täytyy)?</t>
  </si>
  <si>
    <t>Riittääkö teillä aika edistää Tiedonhallintamallia ja siihen liittyviä hyötyjä?</t>
  </si>
  <si>
    <t>TiHM resurssien riittävyys, TiHM työkalun käytettävyys</t>
  </si>
  <si>
    <t>Tukeeko organisaation käytössä oleva järjestelmä riittävästi Tiedonhallintamalliin liittyvää toimintaa?</t>
  </si>
  <si>
    <t>Järjestäytyykö organisaatiossanne Tiedonhallintamallin työryhmä säännöllisesti?</t>
  </si>
  <si>
    <t>Osallistuuko organisaationne alueelliseen/kansalliseen Tiedonhallintamallin kehitykseen?</t>
  </si>
  <si>
    <t>Onko organisaatiossanne riittävästi aikaa kouluttautua Tiedonhallintamalliin?</t>
  </si>
  <si>
    <t>Onko organisaationne Tiedonhallintamallin työkalussa laadunvalvontaan mahdollisuus?</t>
  </si>
  <si>
    <t>Onko organisaationne Tiedonhallintamallin työkalussa Raportointi(lokitus)?</t>
  </si>
  <si>
    <t>Toteutuuko organisaationne Tiedonhallintamallin työkalussa tarkoituksen mukainen pääsynhallinta? Riittävät oikeudet oikeilla henkilöillä</t>
  </si>
  <si>
    <t>Onko organisaationne Tiedonhallintamallin järjestelmään varmistettu pääsy poikkeustilanteissa?</t>
  </si>
  <si>
    <t>Johtoryhmä</t>
  </si>
  <si>
    <t>Osasto</t>
  </si>
  <si>
    <t>Tiedonhallintamallin tiimi</t>
  </si>
  <si>
    <t>Tiedonhallintamalli</t>
  </si>
  <si>
    <t>Digitalisoinnin  tukeminen</t>
  </si>
  <si>
    <t>Digitalisointi</t>
  </si>
  <si>
    <t>JäPi-hanke</t>
  </si>
  <si>
    <t>Tiedonhallintamallin tilannekuva</t>
  </si>
  <si>
    <t>Digitalisoinnin osaaminen ja automatisointi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</si>
  <si>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</si>
  <si>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</si>
  <si>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</si>
  <si>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</si>
  <si>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</si>
  <si>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</si>
  <si>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</si>
  <si>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</si>
  <si>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</si>
  <si>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</si>
  <si>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</si>
  <si>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</si>
  <si>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Organisaatio</t>
  </si>
  <si>
    <t>Vastuuhenkilö(t)</t>
  </si>
  <si>
    <t>Vuosi 2024</t>
  </si>
  <si>
    <t>Esimerkki organisaatio</t>
  </si>
  <si>
    <t xml:space="preserve">Työkalut: </t>
  </si>
  <si>
    <t>Kokoukset:</t>
  </si>
  <si>
    <t>Vuosikello</t>
  </si>
  <si>
    <t>Vuosi 2025</t>
  </si>
  <si>
    <t>Vuosi 2026</t>
  </si>
  <si>
    <t>Vuosi 2027</t>
  </si>
  <si>
    <t>Tiedonhallintamallin
kehittäminen</t>
  </si>
  <si>
    <t>Mille toimialalle kysymykset on tehty?</t>
  </si>
  <si>
    <t>TiHM kuvausten laadun seuranta</t>
  </si>
  <si>
    <t>Tietoaineistojen ja tietovarantojen sisällön laadun seuranta ja parantaminen</t>
  </si>
  <si>
    <t>Todistuksen antajat: JäPi-hanke</t>
  </si>
  <si>
    <t>Reagoiko organisaationne johtoryhmä Tiedonhallintamallin esityksiin?
(pääseekö esittämään poikkeamiin/kehitykseen/koulutustarpeisiin?)</t>
  </si>
  <si>
    <t>Saadaanko organisaatiossanne Tiedonhallintamallista tilannekuvaa, joka mahdollistaa johtamisen?</t>
  </si>
  <si>
    <t>Hyödyntäminen johtamisessa, Tihm Tilannekuva</t>
  </si>
  <si>
    <t>Onko organisaationne Tiedonhallintamallista luotuna kehityksen tiekarttaa, jolloin kehittästä voidaan seurata?</t>
  </si>
  <si>
    <t>Onko organisaationne Tiedonhallintamallista luotuna kehityksen vuosikelloa, jolloin ylläpito mahdollistuu?</t>
  </si>
  <si>
    <t>Onko Tiedonhallintamallin tiimillä riittävä osaaminen?</t>
  </si>
  <si>
    <t>Onko Tiedonhallintamallin tiimillä koulutussuunnitelma?</t>
  </si>
  <si>
    <t>Onko organisaationne Tiedonhallintamallin ohjeistus/koulutusmateriaali ajantasalla?</t>
  </si>
  <si>
    <t>Seurataanko organisaatiossanne Tiedonhallintamalliin liittyvien koulutuksien suorittamista?</t>
  </si>
  <si>
    <t>Onko organisaatiossanne mahdollisuus tuoda esille tarpeita koulutuksista ja päästä osallistumaan?</t>
  </si>
  <si>
    <t>Onko mielestänne Toimialojen ymmärrys/osaaminen Tiedonhallintamallin osalta riittävä?</t>
  </si>
  <si>
    <t>Onko mielestänne vastuuviranhaltija osoittanut sitoutumista Tiedonhallintamalli työhön?</t>
  </si>
  <si>
    <t>Onko mielestänne riittävästi osaamista Tiedonhallintamallista vastuuviranhaltijan osalta?</t>
  </si>
  <si>
    <t>Onko mielestänne teillä riittävästi vaikutusvaikutusmahdollisuuksia Tiedonhallintamallin vastuuviranhaltijaan?</t>
  </si>
  <si>
    <t>Nostaako Tiedonhallintamallin vastuuviranomainen tarpeita liittyen kehitys/ylläpito esityksiin=</t>
  </si>
  <si>
    <t>Saadaanko mielestänne riittävästi tukea tiimille Tiedonhallintamallin viranomaiselta?</t>
  </si>
  <si>
    <t>Onko mielestänne riittävästi osaamista Tiedonhallintamallista koordinaattorien osalta?</t>
  </si>
  <si>
    <t>Onko mielestänne Tiedonhallintamallin koordinaattorit osoittaneet sitoutumista Tiedonhallintamalli työhön?</t>
  </si>
  <si>
    <t>Onko mielestänne teillä riittävästi vaikutusvaikutusmahdollisuuksia Tiedonhallintamallin koordinaattoreihin?</t>
  </si>
  <si>
    <t>Onko organisaatiossanne mielestänne riittävästi laadunvalvontaa Tiedonhallintamallin koordinaattoreiden toimintaa?</t>
  </si>
  <si>
    <t>Onko organisaatiossanne mielestänne riittävästi laadunvalvontaa Tiedonhallintamallin vastuuviranhaltijan näkökulmasta?</t>
  </si>
  <si>
    <t>Saadaanko/Annetaanko mielestänne riittävästi tukea Tiedonhallintamallin koordinaattoreille?</t>
  </si>
  <si>
    <t>Onko mielestänne riittävästi osaamista Tiedonhallintamallista tuutoreiden osalta?</t>
  </si>
  <si>
    <t>Onko mielestänne Tiedonhallintamallin tuutorit osoittaneet sitoutumista Tiedonhallintamalli työhön?</t>
  </si>
  <si>
    <t>Onko organisaatiossanne mielestänne riittävästi laadunvalvontaa Tiedonhallintamallin tuutoreiden toimintaa?</t>
  </si>
  <si>
    <t>Onko mielestänne teillä riittävästi vaikutusvaikutusmahdollisuuksia Tiedonhallintamallin tuutoreihin?</t>
  </si>
  <si>
    <t>Nostaako Tiedonhallintamallin tuutorit tarpeita liittyen Tiedonhallintamallin kehitykseen/ylläpitoon?</t>
  </si>
  <si>
    <t>Nostaako Tiedonhallintamallin koordinaattorit tarpeita liittyen Tiedonhallintamallin kehitykseen/ylläpitoon?</t>
  </si>
  <si>
    <t>Saadaanko/Annetaanko mielestänne riittävästi tukea Tiedonhallintamallin tuutoreille?</t>
  </si>
  <si>
    <t>Onko mielestänne riittävästi osaamista Tiedonhallintamallin kuvaajien osalta?</t>
  </si>
  <si>
    <t>Onko mielestänne Tiedonhallintamallin kuvaajat osoittaneet sitoutumista Tiedonhallintamalli työhön?</t>
  </si>
  <si>
    <t>Onko mielestänne teillä riittävästi vaikutusvaikutusmahdollisuuksia Tiedonhallintamallin kuvaajiin?</t>
  </si>
  <si>
    <t>Onko organisaatiossanne mielestänne riittävästi laadunvalvontaa Tiedonhallintamallin kuvaajien toimintaa?</t>
  </si>
  <si>
    <t>Nostaako Tiedonhallintamallin kuvaajien tarpeita liittyen Tiedonhallintamallin kehitykseen/ylläpitoon?</t>
  </si>
  <si>
    <t>Saadaanko/Annetaanko mielestänne riittävästi tukea Tiedonhallintamallin kuvaajille?</t>
  </si>
  <si>
    <t>Onko Tiedonhallintamallin tiimillä säännölliset kokoontumiset?</t>
  </si>
  <si>
    <t>Onko organisaatiossanne Tiedonhallintamalli tiimi määritetty?</t>
  </si>
  <si>
    <t>Tekeekö Tiedonhallintamallin tiimi laadun valvontaa?</t>
  </si>
  <si>
    <t>Käynnistääkö Tiedonhallintamallin tiimi toimenpiteitä ja seurantaa?</t>
  </si>
  <si>
    <t xml:space="preserve">Onko Tiedonhallintamallin tiimillä tiedossa vaatimukset mittaustasosta, jotta yleisesti edellämainitut kohdat mahdollistuvat? </t>
  </si>
  <si>
    <t>Onko organisaatiossanne Tiedonhallintamallin kuvaukset lakisääteisellä tasolla?</t>
  </si>
  <si>
    <t>Onko organisaatiossanne Tiedonhallintamallin kuvauksiin huomioitu myös hyödynnettävyyttä?</t>
  </si>
  <si>
    <t>Onko organisaationne johtoryhmä määrittänyt Tiedonhallintamallin pakolliset/minimitiedot tunnistettu</t>
  </si>
  <si>
    <t>Onko organisaationne johtoryhmältä tullut selkeät tasot Tiedonhallintamallin tiimille(pelikirja/pelisäännöt)?</t>
  </si>
  <si>
    <t>Onko organisaationne säännöllinen katselmointi tapahtunut näiden vaatimuksien mukaisesti?</t>
  </si>
  <si>
    <t>Onko organisaationne tiedonhallintamallissa näkyvyys tarvittavista kuvaustenpäivityksistä(status)?</t>
  </si>
  <si>
    <t>Onko organisaationne Tiedonhallintamallin vanhentuneista kuvauksista saatavilla hälytteet</t>
  </si>
  <si>
    <t>Käynnistetäänkö organisaationne Tiedonhallinnan vanhentuneiden kuvausten osalta tarvittavia tehtäviä?</t>
  </si>
  <si>
    <t>Onko organisaationne Tiedonhallintamallin vanhentuvien kuvauksien tehtävät jo osana organisaation kulttuuria?</t>
  </si>
  <si>
    <t>Järjestäytyykö toimialallanne Tiedonhallintamalliin työhön osallistuvat henkilöt säännöllisesti?</t>
  </si>
  <si>
    <t>Osallistuuko toimialanne sisäiseen/alueelliseen/kansalliseen Tiedonhallintamallin kehitykseen?</t>
  </si>
  <si>
    <t>Onko toimialalanne henkilötietorekisterit/tietosuojaselosteet tunnistettu ja lueteltu Tiedonhallintamalliin?</t>
  </si>
  <si>
    <t>Onko toimialallanne tietovarannot tunnistettu ja lueteltu Tiedonhallintamalliin?</t>
  </si>
  <si>
    <t>Onko toimialallanne tietoaineistot tunnistettu jalueteltu Tiedonhallintamalliin?</t>
  </si>
  <si>
    <t>Onko toimialallanne prosessit tunnistettu ja lueteltu Tiedonhallintamalliin?</t>
  </si>
  <si>
    <t>Onko toimialallanne sovellukset kuvattu Tiedonhallintamalliin?</t>
  </si>
  <si>
    <t>Onko toimialallanne prosessit kuvattu Tiedonhallintamalliin?</t>
  </si>
  <si>
    <t>Onko toimialallanne tietoaineistot kuvattu Tiedonhallintamalliin?</t>
  </si>
  <si>
    <t>Onko toimialallanne tietovarannot kuvattu Tiedonhallintamalliin?</t>
  </si>
  <si>
    <t>Onko toimialalanne henkilötietorekisterit/tietosuojaselosteet kuvattu Tiedonhallintamalliin?</t>
  </si>
  <si>
    <t>Tuotetaanko organisaatiossanne toimialakohtaista tietoa tietojärjestelmistä, tietoainestoista, raporttia ajantasaisuudesta?</t>
  </si>
  <si>
    <t>Hyödynnetäänkö organisaatiossanne Tiedonhallintamallista tilatietoa? (Kesken/Valmis/Vanhetunut)</t>
  </si>
  <si>
    <t>Voidaanko organisaationne Tiedonhallintamalliin luottaa?</t>
  </si>
  <si>
    <t>Onko mielestänne toimialanne Tiedonhallintamallin tiedot ajan tasalla?</t>
  </si>
  <si>
    <t>Tuleeko toimialallenne herätteitä vanhenhtuvista Tiedonhallintamallin kuvauksista?</t>
  </si>
  <si>
    <t>Puututaanko organisaatiossanne Tiedonhallintamallin kuvausten laatupoikkeamiin?</t>
  </si>
  <si>
    <t>Tekeekö toimialanne Tiedonhallintamallin laadun valvontaa?</t>
  </si>
  <si>
    <t>Täyttyvätkö organisaation johdon asettamat tiedonhallintamallin minimitiedot toimialallanne?</t>
  </si>
  <si>
    <t xml:space="preserve">Kuvausvastuiden koordinointi toimialalla, </t>
  </si>
  <si>
    <t>TiHM lkuvausten laadun seuranta, Tietoaineistojen ja tietovarantojen sisällön laadun seuranta</t>
  </si>
  <si>
    <t>Täyttyvätkö organisaation johdon asettamat tiedonhallintamallin minimitiedot toimialallanne Tietoaineistojen ja tietovarantojen sisällön osalta?</t>
  </si>
  <si>
    <t>Onko toimialallanne Tiedonhallintamallin vastuut tunnistettu?</t>
  </si>
  <si>
    <t>Onko toimialallanne Tiedonhallintamallin vastuut kuvattu esimerkiksi vastuumatriisin avulla?</t>
  </si>
  <si>
    <t>Onko organisaatiossanne määritelty selkeät kriteerit Tiedonhallimallin kuvauksiin?</t>
  </si>
  <si>
    <t>Onko toimialanne saanut riittävän ohjeistuksen kuvausvastuiden osalta?</t>
  </si>
  <si>
    <t>Hyödyt</t>
  </si>
  <si>
    <t>Työryhmä</t>
  </si>
  <si>
    <t>Seuranta</t>
  </si>
  <si>
    <t>Kuvaukset</t>
  </si>
  <si>
    <t>Vastuut</t>
  </si>
  <si>
    <t>TiHm tiimi</t>
  </si>
  <si>
    <t>Nykytila</t>
  </si>
  <si>
    <t>Päätöksenteko</t>
  </si>
  <si>
    <t>Vaatimustaso</t>
  </si>
  <si>
    <t>Työkuvaus</t>
  </si>
  <si>
    <t>Riittävyys</t>
  </si>
  <si>
    <t>Koulutus</t>
  </si>
  <si>
    <t>Tarkistus</t>
  </si>
  <si>
    <t>Tarjonta</t>
  </si>
  <si>
    <t>Vastuuttaminen</t>
  </si>
  <si>
    <t>Aikataulutus</t>
  </si>
  <si>
    <t>Puutteet</t>
  </si>
  <si>
    <t>Ydinprosessit</t>
  </si>
  <si>
    <t>Minimitiedot</t>
  </si>
  <si>
    <t>Vanhentuneet</t>
  </si>
  <si>
    <t>Hälytys vastuu</t>
  </si>
  <si>
    <t>Käyttöoikeudet</t>
  </si>
  <si>
    <t>Tietoturva</t>
  </si>
  <si>
    <t>Luokittelu</t>
  </si>
  <si>
    <t>Varmuuskopiointi</t>
  </si>
  <si>
    <t>Toimittajasopimukset</t>
  </si>
  <si>
    <t>Lokitus</t>
  </si>
  <si>
    <t>Muutospäiväkirja</t>
  </si>
  <si>
    <t>Versiohistoria</t>
  </si>
  <si>
    <t>Hälytykset</t>
  </si>
  <si>
    <t>Hälytystarve</t>
  </si>
  <si>
    <t>Hälytyskäsittely</t>
  </si>
  <si>
    <t>Tilannekuva</t>
  </si>
  <si>
    <t>Korjaustoimet</t>
  </si>
  <si>
    <t>Kannustimet</t>
  </si>
  <si>
    <t>Tiekartta</t>
  </si>
  <si>
    <t>Automatisointi</t>
  </si>
  <si>
    <t>Läpimenoaika</t>
  </si>
  <si>
    <t>Digitalisointiaskeleet</t>
  </si>
  <si>
    <t>Selkeys</t>
  </si>
  <si>
    <t>Huomioiminen</t>
  </si>
  <si>
    <t>Hukka</t>
  </si>
  <si>
    <t>Kustannukset</t>
  </si>
  <si>
    <t>Päivitettävät</t>
  </si>
  <si>
    <t>Katselmoitavat</t>
  </si>
  <si>
    <t>Kesken olevat</t>
  </si>
  <si>
    <t>Tekemättömät</t>
  </si>
  <si>
    <t>Lupa</t>
  </si>
  <si>
    <t>Valtuutukset</t>
  </si>
  <si>
    <t>Reagointi</t>
  </si>
  <si>
    <t>Ylläpito</t>
  </si>
  <si>
    <t>Edistäminen</t>
  </si>
  <si>
    <t>Järjestelmätuki</t>
  </si>
  <si>
    <t>Osallistuminen</t>
  </si>
  <si>
    <t>Kouluttautuminen</t>
  </si>
  <si>
    <t>Laadunvalvonta</t>
  </si>
  <si>
    <t>Raportointi</t>
  </si>
  <si>
    <t>Pääsynhallinta</t>
  </si>
  <si>
    <t>Poikkeustilanteet</t>
  </si>
  <si>
    <t>Osaaminen</t>
  </si>
  <si>
    <t>Koulutussuunnitelma</t>
  </si>
  <si>
    <t>Ohjeistus</t>
  </si>
  <si>
    <t>Koulutusseuranta</t>
  </si>
  <si>
    <t>Koulutusmahdollisuudet</t>
  </si>
  <si>
    <t>Toimialat</t>
  </si>
  <si>
    <t>Sitoutuminen</t>
  </si>
  <si>
    <t>Vaikutusmahdollisuudet</t>
  </si>
  <si>
    <t>Kehitystarpeet</t>
  </si>
  <si>
    <t>Tuki</t>
  </si>
  <si>
    <t>Tiimi</t>
  </si>
  <si>
    <t>Kokoontumiset</t>
  </si>
  <si>
    <t>Toimenpiteet</t>
  </si>
  <si>
    <t>Mittaustaso</t>
  </si>
  <si>
    <t>Lakisääteisyys</t>
  </si>
  <si>
    <t>Hyödynnettävyys</t>
  </si>
  <si>
    <t>Toteutus</t>
  </si>
  <si>
    <t>Näkyvyys</t>
  </si>
  <si>
    <t>Hälytteet</t>
  </si>
  <si>
    <t>Tehtävät</t>
  </si>
  <si>
    <t>Kulttuuri</t>
  </si>
  <si>
    <t>Tunnistaminen</t>
  </si>
  <si>
    <t>Mahdollistaminen</t>
  </si>
  <si>
    <t>Askeleet</t>
  </si>
  <si>
    <t>Prosessi</t>
  </si>
  <si>
    <t>Strategia</t>
  </si>
  <si>
    <t>Valtuutus</t>
  </si>
  <si>
    <t>Ylläpitoaika</t>
  </si>
  <si>
    <t>Kehitysaika</t>
  </si>
  <si>
    <t>Järjestäytyminen</t>
  </si>
  <si>
    <t>Koulutustarve</t>
  </si>
  <si>
    <t>Ymmärrys</t>
  </si>
  <si>
    <t>Prosessit</t>
  </si>
  <si>
    <t>Tietoaineistot</t>
  </si>
  <si>
    <t>Tietovarannot</t>
  </si>
  <si>
    <t>Rekisterit</t>
  </si>
  <si>
    <t>Sovellukset</t>
  </si>
  <si>
    <t>Tilatieto</t>
  </si>
  <si>
    <t>Toimialatieto</t>
  </si>
  <si>
    <t>Luotettavuus</t>
  </si>
  <si>
    <t>Ajantasaisuus</t>
  </si>
  <si>
    <t>Herätteet</t>
  </si>
  <si>
    <t>Tarpeet</t>
  </si>
  <si>
    <t>Vaikuttaminen</t>
  </si>
  <si>
    <t>Kriteerit</t>
  </si>
  <si>
    <t>Matriisi</t>
  </si>
  <si>
    <t>osaaminen</t>
  </si>
  <si>
    <t>Laatupoikkeamat</t>
  </si>
  <si>
    <t>Poikkeamat</t>
  </si>
  <si>
    <t>Laadunvalonta</t>
  </si>
  <si>
    <t>Sisältövaatimukset</t>
  </si>
  <si>
    <t>Potentiaali</t>
  </si>
  <si>
    <t>Toimiala:</t>
  </si>
  <si>
    <t>Tiedonhallintamallin ajantasaisuus</t>
  </si>
  <si>
    <t>Nostaako Tiedonhallintamallin vastuuviranomainen tarpeita liittyen kehitys/ylläpito esityksiin?</t>
  </si>
  <si>
    <t>Yhteensä</t>
  </si>
  <si>
    <t xml:space="preserve">Päiväys: </t>
  </si>
  <si>
    <t>Ei Täytetty</t>
  </si>
  <si>
    <t xml:space="preserve">Vastaajien nimet: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</si>
</sst>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36"/>
      <color theme="1"/>
      <name val="Arial"/>
      <family val="2"/>
    </font>
    <font>
      <b/>
      <sz val="72"/>
      <color theme="1"/>
      <name val="Arial"/>
      <family val="2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23"/>
      <name val="Arial"/>
      <family val="2"/>
    </font>
    <font>
      <sz val="23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20"/>
      <name val="Arial"/>
      <family val="2"/>
    </font>
    <font>
      <sz val="2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sz val="20"/>
      <name val="Arial"/>
    </font>
  </fonts>
  <fills count="13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gray0625"/>
    </fill>
    <fill>
      <patternFill patternType="gray0625">
        <fgColor auto="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</borders>
  <cellStyleXfs count="3">
    <xf numFmtId="0" fontId="0" fillId="0" borderId="0"/>
    <xf numFmtId="0" fontId="21" fillId="6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217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7" fillId="3" borderId="12" xfId="0" applyFont="1" applyFill="1" applyBorder="1"/>
    <xf numFmtId="0" fontId="18" fillId="3" borderId="17" xfId="0" applyFont="1" applyFill="1" applyBorder="1" applyAlignment="1">
      <alignment horizontal="center" vertical="center"/>
    </xf>
    <xf numFmtId="14" fontId="15" fillId="5" borderId="13" xfId="0" applyNumberFormat="1" applyFont="1" applyFill="1" applyBorder="1" applyAlignment="1">
      <alignment horizontal="center" vertical="center" wrapText="1"/>
    </xf>
    <xf numFmtId="14" fontId="15" fillId="5" borderId="1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6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9" fillId="2" borderId="0" xfId="0" applyFont="1" applyFill="1"/>
    <xf numFmtId="0" fontId="9" fillId="2" borderId="7" xfId="0" applyFont="1" applyFill="1" applyBorder="1"/>
    <xf numFmtId="0" fontId="11" fillId="2" borderId="6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3" borderId="5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 wrapText="1"/>
    </xf>
    <xf numFmtId="14" fontId="19" fillId="4" borderId="0" xfId="0" applyNumberFormat="1" applyFont="1" applyFill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14" fontId="19" fillId="5" borderId="0" xfId="0" applyNumberFormat="1" applyFont="1" applyFill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horizontal="left" vertical="top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0" fillId="0" borderId="18" xfId="0" applyBorder="1"/>
    <xf numFmtId="0" fontId="0" fillId="0" borderId="5" xfId="0" applyBorder="1"/>
    <xf numFmtId="0" fontId="0" fillId="0" borderId="7" xfId="0" applyBorder="1"/>
    <xf numFmtId="0" fontId="0" fillId="0" borderId="19" xfId="0" applyBorder="1"/>
    <xf numFmtId="0" fontId="0" fillId="0" borderId="0" xfId="0" applyAlignment="1">
      <alignment horizontal="left" vertical="top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horizontal="left" vertical="center"/>
    </xf>
    <xf numFmtId="0" fontId="25" fillId="0" borderId="0" xfId="0" applyFont="1"/>
    <xf numFmtId="0" fontId="25" fillId="0" borderId="0" xfId="0" applyFont="1" applyProtection="1">
      <protection locked="0"/>
    </xf>
    <xf numFmtId="0" fontId="12" fillId="3" borderId="23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/>
    </xf>
    <xf numFmtId="0" fontId="12" fillId="3" borderId="24" xfId="0" applyFont="1" applyFill="1" applyBorder="1" applyAlignment="1" applyProtection="1">
      <alignment horizontal="left" vertical="center"/>
      <protection locked="0"/>
    </xf>
    <xf numFmtId="0" fontId="12" fillId="3" borderId="25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8" xfId="0" applyFont="1" applyFill="1" applyBorder="1" applyAlignment="1">
      <alignment horizontal="left" vertical="center"/>
    </xf>
    <xf numFmtId="0" fontId="24" fillId="8" borderId="6" xfId="0" applyFont="1" applyFill="1" applyBorder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4" fillId="8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7" fillId="9" borderId="0" xfId="0" applyFont="1" applyFill="1" applyAlignment="1">
      <alignment horizontal="left" vertical="center"/>
    </xf>
    <xf numFmtId="0" fontId="27" fillId="9" borderId="29" xfId="0" applyFont="1" applyFill="1" applyBorder="1" applyAlignment="1">
      <alignment horizontal="left" vertical="center"/>
    </xf>
    <xf numFmtId="0" fontId="24" fillId="8" borderId="7" xfId="0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 applyProtection="1">
      <alignment horizontal="left" vertical="center"/>
      <protection locked="0"/>
    </xf>
    <xf numFmtId="0" fontId="29" fillId="0" borderId="29" xfId="0" applyFont="1" applyBorder="1" applyAlignment="1">
      <alignment horizontal="left" vertical="center"/>
    </xf>
    <xf numFmtId="0" fontId="29" fillId="9" borderId="0" xfId="0" applyFont="1" applyFill="1" applyAlignment="1">
      <alignment horizontal="left" vertical="center"/>
    </xf>
    <xf numFmtId="0" fontId="29" fillId="9" borderId="29" xfId="0" applyFont="1" applyFill="1" applyBorder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3" fillId="0" borderId="0" xfId="2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24" fillId="8" borderId="12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left" vertical="center"/>
    </xf>
    <xf numFmtId="0" fontId="29" fillId="0" borderId="13" xfId="0" applyFont="1" applyBorder="1" applyAlignment="1" applyProtection="1">
      <alignment horizontal="left" vertical="center"/>
      <protection locked="0"/>
    </xf>
    <xf numFmtId="0" fontId="29" fillId="0" borderId="32" xfId="0" applyFont="1" applyBorder="1" applyAlignment="1">
      <alignment horizontal="left" vertical="center"/>
    </xf>
    <xf numFmtId="0" fontId="24" fillId="8" borderId="13" xfId="0" applyFont="1" applyFill="1" applyBorder="1" applyAlignment="1">
      <alignment horizontal="center" vertical="center"/>
    </xf>
    <xf numFmtId="0" fontId="29" fillId="9" borderId="13" xfId="0" applyFont="1" applyFill="1" applyBorder="1" applyAlignment="1">
      <alignment horizontal="left" vertical="center"/>
    </xf>
    <xf numFmtId="0" fontId="29" fillId="9" borderId="32" xfId="0" applyFont="1" applyFill="1" applyBorder="1" applyAlignment="1">
      <alignment horizontal="left" vertical="center"/>
    </xf>
    <xf numFmtId="0" fontId="24" fillId="8" borderId="14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9" fillId="9" borderId="12" xfId="0" applyFont="1" applyFill="1" applyBorder="1" applyAlignment="1">
      <alignment horizontal="left" vertical="center"/>
    </xf>
    <xf numFmtId="0" fontId="29" fillId="9" borderId="14" xfId="0" applyFont="1" applyFill="1" applyBorder="1" applyAlignment="1">
      <alignment horizontal="left" vertical="center"/>
    </xf>
    <xf numFmtId="0" fontId="30" fillId="3" borderId="34" xfId="0" applyFont="1" applyFill="1" applyBorder="1" applyAlignment="1" applyProtection="1">
      <alignment horizontal="center" vertical="center"/>
      <protection locked="0"/>
    </xf>
    <xf numFmtId="0" fontId="30" fillId="3" borderId="35" xfId="0" applyFont="1" applyFill="1" applyBorder="1" applyAlignment="1" applyProtection="1">
      <alignment horizontal="center" vertical="center"/>
      <protection locked="0"/>
    </xf>
    <xf numFmtId="0" fontId="30" fillId="3" borderId="31" xfId="0" applyFont="1" applyFill="1" applyBorder="1" applyAlignment="1" applyProtection="1">
      <alignment horizontal="center" vertical="center"/>
      <protection locked="0"/>
    </xf>
    <xf numFmtId="0" fontId="30" fillId="3" borderId="35" xfId="0" applyFont="1" applyFill="1" applyBorder="1" applyAlignment="1">
      <alignment horizontal="center" vertical="center"/>
    </xf>
    <xf numFmtId="0" fontId="30" fillId="3" borderId="31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10" fillId="3" borderId="37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31" fillId="0" borderId="8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49" fontId="28" fillId="0" borderId="7" xfId="0" applyNumberFormat="1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center"/>
    </xf>
    <xf numFmtId="0" fontId="32" fillId="11" borderId="21" xfId="0" applyFont="1" applyFill="1" applyBorder="1" applyAlignment="1">
      <alignment horizontal="left" vertical="top"/>
    </xf>
    <xf numFmtId="0" fontId="32" fillId="11" borderId="22" xfId="0" applyFont="1" applyFill="1" applyBorder="1" applyAlignment="1">
      <alignment horizontal="left" vertical="top"/>
    </xf>
    <xf numFmtId="0" fontId="33" fillId="5" borderId="0" xfId="0" applyFont="1" applyFill="1"/>
    <xf numFmtId="0" fontId="32" fillId="11" borderId="22" xfId="0" applyFont="1" applyFill="1" applyBorder="1" applyAlignment="1">
      <alignment horizontal="left" vertical="top" wrapText="1"/>
    </xf>
    <xf numFmtId="0" fontId="33" fillId="10" borderId="0" xfId="0" applyFont="1" applyFill="1"/>
    <xf numFmtId="0" fontId="33" fillId="10" borderId="22" xfId="1" applyFont="1" applyFill="1" applyBorder="1" applyAlignment="1">
      <alignment horizontal="left" vertical="top" wrapText="1"/>
    </xf>
    <xf numFmtId="0" fontId="33" fillId="12" borderId="22" xfId="1" applyFont="1" applyFill="1" applyBorder="1" applyAlignment="1">
      <alignment horizontal="left" vertical="top" wrapText="1"/>
    </xf>
    <xf numFmtId="0" fontId="32" fillId="11" borderId="2" xfId="0" applyFont="1" applyFill="1" applyBorder="1" applyAlignment="1">
      <alignment horizontal="left" vertical="top"/>
    </xf>
    <xf numFmtId="0" fontId="32" fillId="11" borderId="20" xfId="0" applyFont="1" applyFill="1" applyBorder="1" applyAlignment="1">
      <alignment horizontal="left" vertical="top"/>
    </xf>
    <xf numFmtId="0" fontId="33" fillId="12" borderId="0" xfId="0" applyFont="1" applyFill="1"/>
    <xf numFmtId="0" fontId="14" fillId="3" borderId="11" xfId="0" applyFont="1" applyFill="1" applyBorder="1" applyAlignment="1">
      <alignment horizontal="center" vertical="center"/>
    </xf>
    <xf numFmtId="164" fontId="15" fillId="5" borderId="17" xfId="0" applyNumberFormat="1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164" fontId="15" fillId="5" borderId="14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5" borderId="0" xfId="0" applyFill="1"/>
    <xf numFmtId="0" fontId="0" fillId="10" borderId="0" xfId="0" applyFill="1"/>
    <xf numFmtId="0" fontId="1" fillId="10" borderId="0" xfId="0" applyFont="1" applyFill="1"/>
    <xf numFmtId="0" fontId="0" fillId="12" borderId="0" xfId="0" applyFill="1"/>
    <xf numFmtId="0" fontId="1" fillId="12" borderId="0" xfId="0" applyFont="1" applyFill="1"/>
    <xf numFmtId="0" fontId="1" fillId="5" borderId="3" xfId="0" applyFont="1" applyFill="1" applyBorder="1"/>
    <xf numFmtId="0" fontId="33" fillId="5" borderId="4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33" fillId="5" borderId="5" xfId="0" applyFont="1" applyFill="1" applyBorder="1"/>
    <xf numFmtId="0" fontId="33" fillId="5" borderId="7" xfId="0" applyFont="1" applyFill="1" applyBorder="1"/>
    <xf numFmtId="0" fontId="32" fillId="11" borderId="38" xfId="0" applyFont="1" applyFill="1" applyBorder="1" applyAlignment="1">
      <alignment horizontal="left" vertical="top" wrapText="1"/>
    </xf>
    <xf numFmtId="0" fontId="33" fillId="5" borderId="9" xfId="0" applyFont="1" applyFill="1" applyBorder="1"/>
    <xf numFmtId="0" fontId="33" fillId="5" borderId="10" xfId="0" applyFont="1" applyFill="1" applyBorder="1"/>
    <xf numFmtId="0" fontId="32" fillId="11" borderId="38" xfId="0" applyFont="1" applyFill="1" applyBorder="1" applyAlignment="1">
      <alignment horizontal="left" vertical="top"/>
    </xf>
    <xf numFmtId="0" fontId="33" fillId="10" borderId="8" xfId="1" applyFont="1" applyFill="1" applyBorder="1" applyAlignment="1">
      <alignment horizontal="left" vertical="top"/>
    </xf>
    <xf numFmtId="0" fontId="33" fillId="10" borderId="6" xfId="1" applyFont="1" applyFill="1" applyBorder="1" applyAlignment="1">
      <alignment horizontal="left" vertical="top"/>
    </xf>
    <xf numFmtId="0" fontId="33" fillId="10" borderId="3" xfId="1" applyFont="1" applyFill="1" applyBorder="1" applyAlignment="1">
      <alignment horizontal="left" vertical="top"/>
    </xf>
    <xf numFmtId="0" fontId="33" fillId="10" borderId="4" xfId="0" applyFont="1" applyFill="1" applyBorder="1"/>
    <xf numFmtId="0" fontId="33" fillId="10" borderId="5" xfId="0" applyFont="1" applyFill="1" applyBorder="1"/>
    <xf numFmtId="0" fontId="33" fillId="10" borderId="7" xfId="0" applyFont="1" applyFill="1" applyBorder="1"/>
    <xf numFmtId="0" fontId="33" fillId="10" borderId="6" xfId="1" applyFont="1" applyFill="1" applyBorder="1" applyAlignment="1">
      <alignment horizontal="left" vertical="top" wrapText="1"/>
    </xf>
    <xf numFmtId="0" fontId="33" fillId="10" borderId="8" xfId="1" applyFont="1" applyFill="1" applyBorder="1" applyAlignment="1">
      <alignment horizontal="left" vertical="top" wrapText="1"/>
    </xf>
    <xf numFmtId="0" fontId="33" fillId="10" borderId="9" xfId="0" applyFont="1" applyFill="1" applyBorder="1"/>
    <xf numFmtId="0" fontId="33" fillId="10" borderId="10" xfId="0" applyFont="1" applyFill="1" applyBorder="1"/>
    <xf numFmtId="0" fontId="33" fillId="10" borderId="3" xfId="1" applyFont="1" applyFill="1" applyBorder="1" applyAlignment="1">
      <alignment horizontal="left" vertical="top" wrapText="1"/>
    </xf>
    <xf numFmtId="0" fontId="33" fillId="10" borderId="21" xfId="1" applyFont="1" applyFill="1" applyBorder="1" applyAlignment="1">
      <alignment horizontal="left" vertical="top" wrapText="1"/>
    </xf>
    <xf numFmtId="0" fontId="33" fillId="10" borderId="38" xfId="1" applyFont="1" applyFill="1" applyBorder="1" applyAlignment="1">
      <alignment horizontal="left" vertical="top" wrapText="1"/>
    </xf>
    <xf numFmtId="0" fontId="33" fillId="12" borderId="3" xfId="1" applyFont="1" applyFill="1" applyBorder="1" applyAlignment="1">
      <alignment horizontal="left" vertical="top"/>
    </xf>
    <xf numFmtId="0" fontId="33" fillId="12" borderId="38" xfId="1" applyFont="1" applyFill="1" applyBorder="1" applyAlignment="1">
      <alignment horizontal="left" vertical="top" wrapText="1"/>
    </xf>
    <xf numFmtId="0" fontId="33" fillId="12" borderId="9" xfId="0" applyFont="1" applyFill="1" applyBorder="1" applyAlignment="1">
      <alignment horizontal="left" vertical="top"/>
    </xf>
    <xf numFmtId="0" fontId="33" fillId="12" borderId="10" xfId="0" applyFont="1" applyFill="1" applyBorder="1"/>
    <xf numFmtId="0" fontId="33" fillId="12" borderId="21" xfId="1" applyFont="1" applyFill="1" applyBorder="1" applyAlignment="1">
      <alignment horizontal="left" vertical="top" wrapText="1"/>
    </xf>
    <xf numFmtId="0" fontId="33" fillId="12" borderId="4" xfId="0" applyFont="1" applyFill="1" applyBorder="1"/>
    <xf numFmtId="0" fontId="33" fillId="12" borderId="5" xfId="0" applyFont="1" applyFill="1" applyBorder="1"/>
    <xf numFmtId="0" fontId="33" fillId="12" borderId="7" xfId="0" applyFont="1" applyFill="1" applyBorder="1"/>
    <xf numFmtId="0" fontId="33" fillId="12" borderId="9" xfId="0" applyFont="1" applyFill="1" applyBorder="1"/>
    <xf numFmtId="14" fontId="15" fillId="4" borderId="13" xfId="0" applyNumberFormat="1" applyFont="1" applyFill="1" applyBorder="1" applyAlignment="1">
      <alignment horizontal="center" vertical="center" wrapText="1"/>
    </xf>
    <xf numFmtId="164" fontId="15" fillId="4" borderId="17" xfId="0" applyNumberFormat="1" applyFont="1" applyFill="1" applyBorder="1" applyAlignment="1">
      <alignment horizontal="center" vertical="center" wrapText="1"/>
    </xf>
    <xf numFmtId="164" fontId="15" fillId="4" borderId="14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4" borderId="10" xfId="0" applyFill="1" applyBorder="1"/>
    <xf numFmtId="0" fontId="3" fillId="0" borderId="0" xfId="0" applyFont="1" applyAlignment="1">
      <alignment vertical="top" wrapText="1"/>
    </xf>
    <xf numFmtId="0" fontId="34" fillId="0" borderId="0" xfId="0" applyFont="1"/>
    <xf numFmtId="0" fontId="35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6" fillId="0" borderId="0" xfId="0" applyFont="1"/>
    <xf numFmtId="0" fontId="37" fillId="4" borderId="16" xfId="0" applyFont="1" applyFill="1" applyBorder="1" applyAlignment="1">
      <alignment horizontal="center" vertical="center" wrapText="1"/>
    </xf>
    <xf numFmtId="0" fontId="37" fillId="5" borderId="16" xfId="0" applyFont="1" applyFill="1" applyBorder="1" applyAlignment="1">
      <alignment horizontal="center" vertical="center" wrapText="1"/>
    </xf>
    <xf numFmtId="0" fontId="33" fillId="10" borderId="0" xfId="0" applyFont="1" applyFill="1" applyAlignment="1">
      <alignment horizontal="center"/>
    </xf>
    <xf numFmtId="0" fontId="33" fillId="5" borderId="0" xfId="0" applyFont="1" applyFill="1" applyAlignment="1">
      <alignment horizontal="left" vertical="top"/>
    </xf>
    <xf numFmtId="0" fontId="33" fillId="12" borderId="4" xfId="0" applyFont="1" applyFill="1" applyBorder="1" applyAlignment="1">
      <alignment horizontal="center" vertical="center"/>
    </xf>
    <xf numFmtId="0" fontId="33" fillId="1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13" fillId="4" borderId="11" xfId="0" applyNumberFormat="1" applyFont="1" applyFill="1" applyBorder="1" applyAlignment="1">
      <alignment horizontal="center" vertical="center" wrapText="1"/>
    </xf>
    <xf numFmtId="14" fontId="13" fillId="4" borderId="16" xfId="0" applyNumberFormat="1" applyFont="1" applyFill="1" applyBorder="1" applyAlignment="1">
      <alignment horizontal="center" vertical="center" wrapText="1"/>
    </xf>
    <xf numFmtId="14" fontId="13" fillId="4" borderId="15" xfId="0" applyNumberFormat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4" fontId="13" fillId="5" borderId="11" xfId="0" applyNumberFormat="1" applyFont="1" applyFill="1" applyBorder="1" applyAlignment="1">
      <alignment horizontal="center" vertical="center" wrapText="1"/>
    </xf>
    <xf numFmtId="14" fontId="13" fillId="5" borderId="16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28" fillId="0" borderId="3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8" fillId="2" borderId="33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</cellXfs>
  <cellStyles count="3">
    <cellStyle name="Hyperlinkki" xfId="2" builtinId="8"/>
    <cellStyle name="Neutraali" xfId="1" builtinId="2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/>
    <cx:plotArea>
      <cx:plotAreaRegion>
        <cx:series layoutId="sunburst" uniqueId="{AB2E629E-C442-4CBC-8AB8-A6AD9951A7BF}">
          <cx:tx>
            <cx:txData>
              <cx:f>_xlchart.v1.1</cx:f>
              <cx:v>Arvo</cx:v>
            </cx:txData>
          </cx:tx>
          <cx:dataLabels pos="ctr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endParaRPr lang="fi-FI" sz="9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0"/>
          </cx:dataLabels>
          <cx:dataId val="0"/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78442</xdr:colOff>
      <xdr:row>0</xdr:row>
      <xdr:rowOff>89646</xdr:rowOff>
    </xdr:from>
    <xdr:to>
      <xdr:col>80</xdr:col>
      <xdr:colOff>168088</xdr:colOff>
      <xdr:row>82</xdr:row>
      <xdr:rowOff>134471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Kaavio 1">
              <a:extLst>
                <a:ext uri="{FF2B5EF4-FFF2-40B4-BE49-F238E27FC236}">
                  <a16:creationId xmlns:a16="http://schemas.microsoft.com/office/drawing/2014/main" id="{A704974B-7358-45C6-81BE-0B3FE994C8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489642" y="89646"/>
              <a:ext cx="35446446" cy="1566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i-FI" sz="1100"/>
                <a:t>Tämä kaavio ei ole käytettävissä tässä Excel-versiossa.
Kaavio ei enää toimi, jos tätä muotoa muokataan tai tämä työkirja tallennetaan eri tiedostomuotoon.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54</xdr:col>
      <xdr:colOff>0</xdr:colOff>
      <xdr:row>2</xdr:row>
      <xdr:rowOff>238124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98B05E4-9149-4258-A5F1-3DDA111621A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4955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i-FI" sz="2200" b="1" i="0" u="none" strike="noStrike" baseline="0">
              <a:solidFill>
                <a:srgbClr val="FF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54</xdr:col>
      <xdr:colOff>137911</xdr:colOff>
      <xdr:row>4</xdr:row>
      <xdr:rowOff>434868</xdr:rowOff>
    </xdr:from>
    <xdr:to>
      <xdr:col>57</xdr:col>
      <xdr:colOff>598714</xdr:colOff>
      <xdr:row>5</xdr:row>
      <xdr:rowOff>421823</xdr:rowOff>
    </xdr:to>
    <xdr:sp macro="" textlink="">
      <xdr:nvSpPr>
        <xdr:cNvPr id="5" name="Suorakulmio: Pyöristetyt kulmat 4">
          <a:extLst>
            <a:ext uri="{FF2B5EF4-FFF2-40B4-BE49-F238E27FC236}">
              <a16:creationId xmlns:a16="http://schemas.microsoft.com/office/drawing/2014/main" id="{3754B359-DB6B-483E-B37E-A10C184F64C4}"/>
            </a:ext>
          </a:extLst>
        </xdr:cNvPr>
        <xdr:cNvSpPr/>
      </xdr:nvSpPr>
      <xdr:spPr>
        <a:xfrm>
          <a:off x="25107018" y="1196868"/>
          <a:ext cx="2297767" cy="748955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sz="1400" b="1">
              <a:solidFill>
                <a:sysClr val="windowText" lastClr="000000"/>
              </a:solidFill>
            </a:rPr>
            <a:t>Tekninen</a:t>
          </a:r>
        </a:p>
      </xdr:txBody>
    </xdr:sp>
    <xdr:clientData/>
  </xdr:twoCellAnchor>
  <xdr:twoCellAnchor>
    <xdr:from>
      <xdr:col>31</xdr:col>
      <xdr:colOff>380118</xdr:colOff>
      <xdr:row>5</xdr:row>
      <xdr:rowOff>486575</xdr:rowOff>
    </xdr:from>
    <xdr:to>
      <xdr:col>53</xdr:col>
      <xdr:colOff>340180</xdr:colOff>
      <xdr:row>6</xdr:row>
      <xdr:rowOff>258535</xdr:rowOff>
    </xdr:to>
    <xdr:sp macro="" textlink="">
      <xdr:nvSpPr>
        <xdr:cNvPr id="7" name="Suorakulmio: Pyöristetyt kulmat 6">
          <a:extLst>
            <a:ext uri="{FF2B5EF4-FFF2-40B4-BE49-F238E27FC236}">
              <a16:creationId xmlns:a16="http://schemas.microsoft.com/office/drawing/2014/main" id="{183159EA-C160-4028-B6E4-EFA0B4A24DE9}"/>
            </a:ext>
          </a:extLst>
        </xdr:cNvPr>
        <xdr:cNvSpPr/>
      </xdr:nvSpPr>
      <xdr:spPr>
        <a:xfrm>
          <a:off x="16559011" y="2010575"/>
          <a:ext cx="8369276" cy="397889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sz="1400" b="1">
              <a:solidFill>
                <a:sysClr val="windowText" lastClr="000000"/>
              </a:solidFill>
            </a:rPr>
            <a:t>Halllinnollinen</a:t>
          </a:r>
        </a:p>
      </xdr:txBody>
    </xdr:sp>
    <xdr:clientData/>
  </xdr:twoCellAnchor>
  <xdr:twoCellAnchor>
    <xdr:from>
      <xdr:col>38</xdr:col>
      <xdr:colOff>97089</xdr:colOff>
      <xdr:row>5</xdr:row>
      <xdr:rowOff>53868</xdr:rowOff>
    </xdr:from>
    <xdr:to>
      <xdr:col>53</xdr:col>
      <xdr:colOff>367394</xdr:colOff>
      <xdr:row>5</xdr:row>
      <xdr:rowOff>451757</xdr:rowOff>
    </xdr:to>
    <xdr:sp macro="" textlink="">
      <xdr:nvSpPr>
        <xdr:cNvPr id="3" name="Suorakulmio: Pyöristetyt kulmat 2">
          <a:extLst>
            <a:ext uri="{FF2B5EF4-FFF2-40B4-BE49-F238E27FC236}">
              <a16:creationId xmlns:a16="http://schemas.microsoft.com/office/drawing/2014/main" id="{8B5C61B3-9793-4758-8B4D-9C7BCBBE2E09}"/>
            </a:ext>
          </a:extLst>
        </xdr:cNvPr>
        <xdr:cNvSpPr/>
      </xdr:nvSpPr>
      <xdr:spPr>
        <a:xfrm>
          <a:off x="18942982" y="1577868"/>
          <a:ext cx="6012519" cy="397889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sz="1400" b="1">
              <a:solidFill>
                <a:sysClr val="windowText" lastClr="000000"/>
              </a:solidFill>
            </a:rPr>
            <a:t>Halllinnollinen tehtävä</a:t>
          </a:r>
          <a:r>
            <a:rPr lang="fi-FI" sz="1400" b="1" baseline="0">
              <a:solidFill>
                <a:sysClr val="windowText" lastClr="000000"/>
              </a:solidFill>
            </a:rPr>
            <a:t> 2</a:t>
          </a:r>
          <a:endParaRPr lang="fi-FI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37</xdr:col>
      <xdr:colOff>263096</xdr:colOff>
      <xdr:row>6</xdr:row>
      <xdr:rowOff>287911</xdr:rowOff>
    </xdr:from>
    <xdr:to>
      <xdr:col>53</xdr:col>
      <xdr:colOff>326572</xdr:colOff>
      <xdr:row>7</xdr:row>
      <xdr:rowOff>367392</xdr:rowOff>
    </xdr:to>
    <xdr:sp macro="" textlink="">
      <xdr:nvSpPr>
        <xdr:cNvPr id="4" name="Suorakulmio: Pyöristetyt kulmat 3">
          <a:extLst>
            <a:ext uri="{FF2B5EF4-FFF2-40B4-BE49-F238E27FC236}">
              <a16:creationId xmlns:a16="http://schemas.microsoft.com/office/drawing/2014/main" id="{CFFBB568-C483-4E03-8F8F-7FF3DC782688}"/>
            </a:ext>
          </a:extLst>
        </xdr:cNvPr>
        <xdr:cNvSpPr/>
      </xdr:nvSpPr>
      <xdr:spPr>
        <a:xfrm>
          <a:off x="18727989" y="2437840"/>
          <a:ext cx="6186690" cy="46048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sz="1400" b="1">
              <a:solidFill>
                <a:sysClr val="windowText" lastClr="000000"/>
              </a:solidFill>
            </a:rPr>
            <a:t>Tekninen</a:t>
          </a:r>
        </a:p>
      </xdr:txBody>
    </xdr:sp>
    <xdr:clientData/>
  </xdr:twoCellAnchor>
  <xdr:twoCellAnchor>
    <xdr:from>
      <xdr:col>54</xdr:col>
      <xdr:colOff>13607</xdr:colOff>
      <xdr:row>3</xdr:row>
      <xdr:rowOff>666749</xdr:rowOff>
    </xdr:from>
    <xdr:to>
      <xdr:col>57</xdr:col>
      <xdr:colOff>572383</xdr:colOff>
      <xdr:row>4</xdr:row>
      <xdr:rowOff>449035</xdr:rowOff>
    </xdr:to>
    <xdr:sp macro="" textlink="">
      <xdr:nvSpPr>
        <xdr:cNvPr id="6" name="Suorakulmio: Pyöristetyt kulmat 5">
          <a:extLst>
            <a:ext uri="{FF2B5EF4-FFF2-40B4-BE49-F238E27FC236}">
              <a16:creationId xmlns:a16="http://schemas.microsoft.com/office/drawing/2014/main" id="{170C589B-B3E4-4D04-96EA-A7D8D07C5EEF}"/>
            </a:ext>
          </a:extLst>
        </xdr:cNvPr>
        <xdr:cNvSpPr/>
      </xdr:nvSpPr>
      <xdr:spPr>
        <a:xfrm>
          <a:off x="24982714" y="666749"/>
          <a:ext cx="2395740" cy="544286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i-FI" sz="1400" b="1">
              <a:solidFill>
                <a:sysClr val="windowText" lastClr="000000"/>
              </a:solidFill>
            </a:rPr>
            <a:t>Halllinnollinen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i Isohanni" id="{B86D4C0D-27E8-4221-8EE6-D9FDDB87FDA8}" userId="S::tomi.isohanni@jict.fi::1468723b-363f-445e-8619-8ed00bb1d6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dT="2024-05-06T06:38:22.23" personId="{B86D4C0D-27E8-4221-8EE6-D9FDDB87FDA8}" id="{034D74CC-1019-4776-B5BF-D2CC0F1EC206}">
    <text>Vastuu jaottelu tehty dokumenttiin tai taulukkomatriisiin?
Raportointi/Tiedollajohtaminen(tietotilinpäätös)
Tihm ryhmän säännöllinen järjestäytyminen
Tilannekuvan hyödyntäminen
Roolitukset(Jory, koordinaattorit, vastuuhenkilöt, tuutorit)</text>
  </threadedComment>
  <threadedComment ref="D8" dT="2024-05-06T07:36:29.59" personId="{B86D4C0D-27E8-4221-8EE6-D9FDDB87FDA8}" id="{8E4082A2-1E92-448E-89EA-FB7EDF19AF47}" parentId="{034D74CC-1019-4776-B5BF-D2CC0F1EC206}">
    <text>Vaatimukset ja taso joka tiedonhallintamallista haetaan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A61D-4BB9-4041-8562-8DDC70BD02B1}">
  <sheetPr codeName="Taul1"/>
  <dimension ref="A1:A3"/>
  <sheetViews>
    <sheetView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1350-14DA-4AC2-BE77-E213AFE283ED}">
  <sheetPr codeName="Taul2"/>
  <dimension ref="A1:D201"/>
  <sheetViews>
    <sheetView tabSelected="1" topLeftCell="A8" zoomScale="70" zoomScaleNormal="70" workbookViewId="0">
      <selection activeCell="A56" sqref="A56"/>
    </sheetView>
  </sheetViews>
  <sheetFormatPr defaultRowHeight="15" x14ac:dyDescent="0.25"/>
  <cols>
    <col min="1" max="1" width="118.5703125" style="38" bestFit="1" customWidth="1"/>
    <col min="2" max="2" width="15.140625" style="9" customWidth="1"/>
    <col min="3" max="3" width="86.42578125" bestFit="1" customWidth="1"/>
    <col min="9" max="9" width="14" customWidth="1"/>
  </cols>
  <sheetData>
    <row r="1" spans="1:4" ht="15" customHeight="1" x14ac:dyDescent="0.25">
      <c r="A1" s="111" t="s">
        <v>3</v>
      </c>
      <c r="B1" s="106"/>
      <c r="C1" s="106"/>
    </row>
    <row r="2" spans="1:4" ht="15.75" thickBot="1" x14ac:dyDescent="0.3">
      <c r="A2" s="112" t="s">
        <v>4</v>
      </c>
      <c r="B2" s="174"/>
      <c r="C2" s="174"/>
    </row>
    <row r="3" spans="1:4" x14ac:dyDescent="0.25">
      <c r="A3" s="104" t="s">
        <v>25</v>
      </c>
      <c r="B3" s="126"/>
      <c r="C3" s="132" t="s">
        <v>24</v>
      </c>
    </row>
    <row r="4" spans="1:4" x14ac:dyDescent="0.25">
      <c r="A4" s="105" t="s">
        <v>31</v>
      </c>
      <c r="B4" s="106"/>
      <c r="C4" s="133" t="s">
        <v>24</v>
      </c>
    </row>
    <row r="5" spans="1:4" x14ac:dyDescent="0.25">
      <c r="A5" s="105" t="s">
        <v>26</v>
      </c>
      <c r="B5" s="106"/>
      <c r="C5" s="133" t="s">
        <v>24</v>
      </c>
    </row>
    <row r="6" spans="1:4" x14ac:dyDescent="0.25">
      <c r="A6" s="107" t="s">
        <v>27</v>
      </c>
      <c r="B6" s="106"/>
      <c r="C6" s="133" t="s">
        <v>24</v>
      </c>
    </row>
    <row r="7" spans="1:4" ht="15.75" thickBot="1" x14ac:dyDescent="0.3">
      <c r="A7" s="134" t="s">
        <v>29</v>
      </c>
      <c r="B7" s="135"/>
      <c r="C7" s="136" t="s">
        <v>45</v>
      </c>
    </row>
    <row r="8" spans="1:4" ht="15.75" x14ac:dyDescent="0.25">
      <c r="A8" s="104" t="s">
        <v>30</v>
      </c>
      <c r="B8" s="126"/>
      <c r="C8" s="132" t="s">
        <v>44</v>
      </c>
      <c r="D8" s="46"/>
    </row>
    <row r="9" spans="1:4" x14ac:dyDescent="0.25">
      <c r="A9" s="105" t="s">
        <v>32</v>
      </c>
      <c r="B9" s="106"/>
      <c r="C9" s="133" t="s">
        <v>28</v>
      </c>
    </row>
    <row r="10" spans="1:4" x14ac:dyDescent="0.25">
      <c r="A10" s="105" t="s">
        <v>33</v>
      </c>
      <c r="B10" s="106"/>
      <c r="C10" s="133" t="s">
        <v>28</v>
      </c>
    </row>
    <row r="11" spans="1:4" ht="15" customHeight="1" x14ac:dyDescent="0.25">
      <c r="A11" s="105" t="s">
        <v>35</v>
      </c>
      <c r="B11" s="106"/>
      <c r="C11" s="133" t="s">
        <v>70</v>
      </c>
    </row>
    <row r="12" spans="1:4" ht="15.75" thickBot="1" x14ac:dyDescent="0.3">
      <c r="A12" s="137" t="s">
        <v>34</v>
      </c>
      <c r="B12" s="135"/>
      <c r="C12" s="136" t="s">
        <v>28</v>
      </c>
    </row>
    <row r="13" spans="1:4" x14ac:dyDescent="0.25">
      <c r="A13" s="104" t="s">
        <v>53</v>
      </c>
      <c r="B13" s="126"/>
      <c r="C13" s="132" t="s">
        <v>36</v>
      </c>
    </row>
    <row r="14" spans="1:4" x14ac:dyDescent="0.25">
      <c r="A14" s="105" t="s">
        <v>52</v>
      </c>
      <c r="B14" s="106"/>
      <c r="C14" s="133" t="s">
        <v>36</v>
      </c>
    </row>
    <row r="15" spans="1:4" x14ac:dyDescent="0.25">
      <c r="A15" s="105" t="s">
        <v>51</v>
      </c>
      <c r="B15" s="106"/>
      <c r="C15" s="133" t="s">
        <v>43</v>
      </c>
    </row>
    <row r="16" spans="1:4" ht="15.75" thickBot="1" x14ac:dyDescent="0.3">
      <c r="A16" s="137" t="s">
        <v>50</v>
      </c>
      <c r="B16" s="135"/>
      <c r="C16" s="136" t="s">
        <v>36</v>
      </c>
    </row>
    <row r="17" spans="1:3" x14ac:dyDescent="0.25">
      <c r="A17" s="104" t="s">
        <v>37</v>
      </c>
      <c r="B17" s="126"/>
      <c r="C17" s="132" t="s">
        <v>38</v>
      </c>
    </row>
    <row r="18" spans="1:3" x14ac:dyDescent="0.25">
      <c r="A18" s="105" t="s">
        <v>39</v>
      </c>
      <c r="B18" s="106"/>
      <c r="C18" s="133" t="s">
        <v>38</v>
      </c>
    </row>
    <row r="19" spans="1:3" x14ac:dyDescent="0.25">
      <c r="A19" s="105" t="s">
        <v>40</v>
      </c>
      <c r="B19" s="106"/>
      <c r="C19" s="133" t="s">
        <v>38</v>
      </c>
    </row>
    <row r="20" spans="1:3" ht="15.75" thickBot="1" x14ac:dyDescent="0.3">
      <c r="A20" s="137" t="s">
        <v>41</v>
      </c>
      <c r="B20" s="135"/>
      <c r="C20" s="136" t="s">
        <v>38</v>
      </c>
    </row>
    <row r="21" spans="1:3" x14ac:dyDescent="0.25">
      <c r="A21" s="104" t="s">
        <v>46</v>
      </c>
      <c r="B21" s="126"/>
      <c r="C21" s="132" t="s">
        <v>42</v>
      </c>
    </row>
    <row r="22" spans="1:3" x14ac:dyDescent="0.25">
      <c r="A22" s="105" t="s">
        <v>47</v>
      </c>
      <c r="B22" s="106"/>
      <c r="C22" s="133" t="s">
        <v>42</v>
      </c>
    </row>
    <row r="23" spans="1:3" x14ac:dyDescent="0.25">
      <c r="A23" s="105" t="s">
        <v>48</v>
      </c>
      <c r="B23" s="106"/>
      <c r="C23" s="133" t="s">
        <v>42</v>
      </c>
    </row>
    <row r="24" spans="1:3" x14ac:dyDescent="0.25">
      <c r="A24" s="105" t="s">
        <v>49</v>
      </c>
      <c r="B24" s="106"/>
      <c r="C24" s="133" t="s">
        <v>42</v>
      </c>
    </row>
    <row r="25" spans="1:3" ht="15.75" thickBot="1" x14ac:dyDescent="0.3">
      <c r="A25" s="137" t="s">
        <v>54</v>
      </c>
      <c r="B25" s="135"/>
      <c r="C25" s="136" t="s">
        <v>42</v>
      </c>
    </row>
    <row r="26" spans="1:3" x14ac:dyDescent="0.25">
      <c r="A26" s="104" t="s">
        <v>59</v>
      </c>
      <c r="B26" s="126"/>
      <c r="C26" s="132" t="s">
        <v>55</v>
      </c>
    </row>
    <row r="27" spans="1:3" x14ac:dyDescent="0.25">
      <c r="A27" s="105" t="s">
        <v>56</v>
      </c>
      <c r="B27" s="106"/>
      <c r="C27" s="133" t="s">
        <v>55</v>
      </c>
    </row>
    <row r="28" spans="1:3" x14ac:dyDescent="0.25">
      <c r="A28" s="105" t="s">
        <v>57</v>
      </c>
      <c r="B28" s="106"/>
      <c r="C28" s="133" t="s">
        <v>55</v>
      </c>
    </row>
    <row r="29" spans="1:3" x14ac:dyDescent="0.25">
      <c r="A29" s="105" t="s">
        <v>58</v>
      </c>
      <c r="B29" s="106"/>
      <c r="C29" s="133" t="s">
        <v>55</v>
      </c>
    </row>
    <row r="30" spans="1:3" x14ac:dyDescent="0.25">
      <c r="A30" s="105" t="s">
        <v>60</v>
      </c>
      <c r="B30" s="106"/>
      <c r="C30" s="133" t="s">
        <v>55</v>
      </c>
    </row>
    <row r="31" spans="1:3" ht="15.75" thickBot="1" x14ac:dyDescent="0.3">
      <c r="A31" s="137" t="s">
        <v>61</v>
      </c>
      <c r="B31" s="135"/>
      <c r="C31" s="136" t="s">
        <v>63</v>
      </c>
    </row>
    <row r="32" spans="1:3" x14ac:dyDescent="0.25">
      <c r="A32" s="104" t="s">
        <v>64</v>
      </c>
      <c r="B32" s="126"/>
      <c r="C32" s="132" t="s">
        <v>62</v>
      </c>
    </row>
    <row r="33" spans="1:3" x14ac:dyDescent="0.25">
      <c r="A33" s="105" t="s">
        <v>65</v>
      </c>
      <c r="B33" s="106"/>
      <c r="C33" s="133" t="s">
        <v>62</v>
      </c>
    </row>
    <row r="34" spans="1:3" x14ac:dyDescent="0.25">
      <c r="A34" s="105" t="s">
        <v>66</v>
      </c>
      <c r="B34" s="106"/>
      <c r="C34" s="133" t="s">
        <v>62</v>
      </c>
    </row>
    <row r="35" spans="1:3" x14ac:dyDescent="0.25">
      <c r="A35" s="105" t="s">
        <v>67</v>
      </c>
      <c r="B35" s="106"/>
      <c r="C35" s="133" t="s">
        <v>62</v>
      </c>
    </row>
    <row r="36" spans="1:3" ht="15.75" thickBot="1" x14ac:dyDescent="0.3">
      <c r="A36" s="137" t="s">
        <v>68</v>
      </c>
      <c r="B36" s="135"/>
      <c r="C36" s="136" t="s">
        <v>62</v>
      </c>
    </row>
    <row r="37" spans="1:3" x14ac:dyDescent="0.25">
      <c r="A37" s="104" t="s">
        <v>171</v>
      </c>
      <c r="B37" s="126"/>
      <c r="C37" s="132" t="s">
        <v>172</v>
      </c>
    </row>
    <row r="38" spans="1:3" x14ac:dyDescent="0.25">
      <c r="A38" s="105" t="s">
        <v>74</v>
      </c>
      <c r="B38" s="106"/>
      <c r="C38" s="133" t="s">
        <v>69</v>
      </c>
    </row>
    <row r="39" spans="1:3" x14ac:dyDescent="0.25">
      <c r="A39" s="105" t="s">
        <v>118</v>
      </c>
      <c r="B39" s="106"/>
      <c r="C39" s="133" t="s">
        <v>69</v>
      </c>
    </row>
    <row r="40" spans="1:3" x14ac:dyDescent="0.25">
      <c r="A40" s="105" t="s">
        <v>173</v>
      </c>
      <c r="B40" s="106"/>
      <c r="C40" s="133" t="s">
        <v>69</v>
      </c>
    </row>
    <row r="41" spans="1:3" ht="15.75" thickBot="1" x14ac:dyDescent="0.3">
      <c r="A41" s="137" t="s">
        <v>174</v>
      </c>
      <c r="B41" s="135"/>
      <c r="C41" s="136" t="s">
        <v>69</v>
      </c>
    </row>
    <row r="42" spans="1:3" x14ac:dyDescent="0.25">
      <c r="A42" s="104" t="s">
        <v>105</v>
      </c>
      <c r="B42" s="126"/>
      <c r="C42" s="132" t="s">
        <v>71</v>
      </c>
    </row>
    <row r="43" spans="1:3" x14ac:dyDescent="0.25">
      <c r="A43" s="105" t="s">
        <v>104</v>
      </c>
      <c r="B43" s="106"/>
      <c r="C43" s="133" t="s">
        <v>71</v>
      </c>
    </row>
    <row r="44" spans="1:3" x14ac:dyDescent="0.25">
      <c r="A44" s="105" t="s">
        <v>106</v>
      </c>
      <c r="B44" s="106"/>
      <c r="C44" s="133" t="s">
        <v>71</v>
      </c>
    </row>
    <row r="45" spans="1:3" ht="15.75" thickBot="1" x14ac:dyDescent="0.3">
      <c r="A45" s="137" t="s">
        <v>107</v>
      </c>
      <c r="B45" s="135"/>
      <c r="C45" s="136" t="s">
        <v>71</v>
      </c>
    </row>
    <row r="46" spans="1:3" x14ac:dyDescent="0.25">
      <c r="A46" s="104" t="s">
        <v>108</v>
      </c>
      <c r="B46" s="126"/>
      <c r="C46" s="132" t="s">
        <v>72</v>
      </c>
    </row>
    <row r="47" spans="1:3" x14ac:dyDescent="0.25">
      <c r="A47" s="105" t="s">
        <v>109</v>
      </c>
      <c r="B47" s="106"/>
      <c r="C47" s="133" t="s">
        <v>72</v>
      </c>
    </row>
    <row r="48" spans="1:3" x14ac:dyDescent="0.25">
      <c r="A48" s="105" t="s">
        <v>110</v>
      </c>
      <c r="B48" s="106"/>
      <c r="C48" s="133" t="s">
        <v>72</v>
      </c>
    </row>
    <row r="49" spans="1:3" x14ac:dyDescent="0.25">
      <c r="A49" s="105" t="s">
        <v>111</v>
      </c>
      <c r="B49" s="106"/>
      <c r="C49" s="133" t="s">
        <v>72</v>
      </c>
    </row>
    <row r="50" spans="1:3" ht="15.75" thickBot="1" x14ac:dyDescent="0.3">
      <c r="A50" s="137" t="s">
        <v>112</v>
      </c>
      <c r="B50" s="135"/>
      <c r="C50" s="136" t="s">
        <v>72</v>
      </c>
    </row>
    <row r="51" spans="1:3" x14ac:dyDescent="0.25">
      <c r="A51" s="104" t="s">
        <v>113</v>
      </c>
      <c r="B51" s="126"/>
      <c r="C51" s="132" t="s">
        <v>73</v>
      </c>
    </row>
    <row r="52" spans="1:3" x14ac:dyDescent="0.25">
      <c r="A52" s="105" t="s">
        <v>114</v>
      </c>
      <c r="B52" s="106"/>
      <c r="C52" s="133" t="s">
        <v>73</v>
      </c>
    </row>
    <row r="53" spans="1:3" x14ac:dyDescent="0.25">
      <c r="A53" s="105" t="s">
        <v>115</v>
      </c>
      <c r="B53" s="106"/>
      <c r="C53" s="133" t="s">
        <v>73</v>
      </c>
    </row>
    <row r="54" spans="1:3" x14ac:dyDescent="0.25">
      <c r="A54" s="105" t="s">
        <v>116</v>
      </c>
      <c r="B54" s="106"/>
      <c r="C54" s="133" t="s">
        <v>73</v>
      </c>
    </row>
    <row r="55" spans="1:3" ht="15.75" thickBot="1" x14ac:dyDescent="0.3">
      <c r="A55" s="137" t="s">
        <v>117</v>
      </c>
      <c r="B55" s="135"/>
      <c r="C55" s="136" t="s">
        <v>73</v>
      </c>
    </row>
    <row r="56" spans="1:3" ht="15.75" thickBot="1" x14ac:dyDescent="0.3">
      <c r="A56" s="139" t="s">
        <v>362</v>
      </c>
      <c r="B56" s="173"/>
      <c r="C56" s="173"/>
    </row>
    <row r="57" spans="1:3" x14ac:dyDescent="0.25">
      <c r="A57" s="140" t="s">
        <v>119</v>
      </c>
      <c r="B57" s="141"/>
      <c r="C57" s="142" t="s">
        <v>76</v>
      </c>
    </row>
    <row r="58" spans="1:3" x14ac:dyDescent="0.25">
      <c r="A58" s="139" t="s">
        <v>121</v>
      </c>
      <c r="B58" s="108"/>
      <c r="C58" s="143" t="s">
        <v>76</v>
      </c>
    </row>
    <row r="59" spans="1:3" x14ac:dyDescent="0.25">
      <c r="A59" s="139" t="s">
        <v>120</v>
      </c>
      <c r="B59" s="108"/>
      <c r="C59" s="143" t="s">
        <v>76</v>
      </c>
    </row>
    <row r="60" spans="1:3" ht="30" x14ac:dyDescent="0.25">
      <c r="A60" s="144" t="s">
        <v>170</v>
      </c>
      <c r="B60" s="108"/>
      <c r="C60" s="143" t="s">
        <v>76</v>
      </c>
    </row>
    <row r="61" spans="1:3" ht="15.75" thickBot="1" x14ac:dyDescent="0.3">
      <c r="A61" s="145" t="s">
        <v>122</v>
      </c>
      <c r="B61" s="146"/>
      <c r="C61" s="147" t="s">
        <v>76</v>
      </c>
    </row>
    <row r="62" spans="1:3" x14ac:dyDescent="0.25">
      <c r="A62" s="140" t="s">
        <v>123</v>
      </c>
      <c r="B62" s="141"/>
      <c r="C62" s="142" t="s">
        <v>77</v>
      </c>
    </row>
    <row r="63" spans="1:3" x14ac:dyDescent="0.25">
      <c r="A63" s="139" t="s">
        <v>124</v>
      </c>
      <c r="B63" s="108"/>
      <c r="C63" s="143" t="s">
        <v>77</v>
      </c>
    </row>
    <row r="64" spans="1:3" x14ac:dyDescent="0.25">
      <c r="A64" s="139" t="s">
        <v>126</v>
      </c>
      <c r="B64" s="108"/>
      <c r="C64" s="143" t="s">
        <v>125</v>
      </c>
    </row>
    <row r="65" spans="1:3" x14ac:dyDescent="0.25">
      <c r="A65" s="144" t="s">
        <v>127</v>
      </c>
      <c r="B65" s="108"/>
      <c r="C65" s="143" t="s">
        <v>77</v>
      </c>
    </row>
    <row r="66" spans="1:3" x14ac:dyDescent="0.25">
      <c r="A66" s="144" t="s">
        <v>128</v>
      </c>
      <c r="B66" s="108"/>
      <c r="C66" s="143" t="s">
        <v>77</v>
      </c>
    </row>
    <row r="67" spans="1:3" ht="15.75" thickBot="1" x14ac:dyDescent="0.3">
      <c r="A67" s="138" t="s">
        <v>129</v>
      </c>
      <c r="B67" s="146"/>
      <c r="C67" s="147" t="s">
        <v>77</v>
      </c>
    </row>
    <row r="68" spans="1:3" x14ac:dyDescent="0.25">
      <c r="A68" s="140" t="s">
        <v>130</v>
      </c>
      <c r="B68" s="141"/>
      <c r="C68" s="142" t="s">
        <v>78</v>
      </c>
    </row>
    <row r="69" spans="1:3" x14ac:dyDescent="0.25">
      <c r="A69" s="139" t="s">
        <v>131</v>
      </c>
      <c r="B69" s="108"/>
      <c r="C69" s="143" t="s">
        <v>78</v>
      </c>
    </row>
    <row r="70" spans="1:3" ht="15" customHeight="1" x14ac:dyDescent="0.25">
      <c r="A70" s="144" t="s">
        <v>132</v>
      </c>
      <c r="B70" s="108"/>
      <c r="C70" s="143" t="s">
        <v>78</v>
      </c>
    </row>
    <row r="71" spans="1:3" ht="15.75" thickBot="1" x14ac:dyDescent="0.3">
      <c r="A71" s="145" t="s">
        <v>133</v>
      </c>
      <c r="B71" s="146"/>
      <c r="C71" s="147" t="s">
        <v>78</v>
      </c>
    </row>
    <row r="72" spans="1:3" x14ac:dyDescent="0.25">
      <c r="A72" s="140" t="s">
        <v>175</v>
      </c>
      <c r="B72" s="141"/>
      <c r="C72" s="142" t="s">
        <v>79</v>
      </c>
    </row>
    <row r="73" spans="1:3" x14ac:dyDescent="0.25">
      <c r="A73" s="139" t="s">
        <v>176</v>
      </c>
      <c r="B73" s="108"/>
      <c r="C73" s="143" t="s">
        <v>79</v>
      </c>
    </row>
    <row r="74" spans="1:3" x14ac:dyDescent="0.25">
      <c r="A74" s="139" t="s">
        <v>177</v>
      </c>
      <c r="B74" s="108"/>
      <c r="C74" s="143" t="s">
        <v>79</v>
      </c>
    </row>
    <row r="75" spans="1:3" x14ac:dyDescent="0.25">
      <c r="A75" s="144" t="s">
        <v>178</v>
      </c>
      <c r="B75" s="108"/>
      <c r="C75" s="143" t="s">
        <v>79</v>
      </c>
    </row>
    <row r="76" spans="1:3" x14ac:dyDescent="0.25">
      <c r="A76" s="144" t="s">
        <v>179</v>
      </c>
      <c r="B76" s="108"/>
      <c r="C76" s="143" t="s">
        <v>79</v>
      </c>
    </row>
    <row r="77" spans="1:3" ht="15.75" thickBot="1" x14ac:dyDescent="0.3">
      <c r="A77" s="138" t="s">
        <v>180</v>
      </c>
      <c r="B77" s="146"/>
      <c r="C77" s="147" t="s">
        <v>79</v>
      </c>
    </row>
    <row r="78" spans="1:3" x14ac:dyDescent="0.25">
      <c r="A78" s="140" t="s">
        <v>182</v>
      </c>
      <c r="B78" s="141"/>
      <c r="C78" s="142" t="s">
        <v>80</v>
      </c>
    </row>
    <row r="79" spans="1:3" x14ac:dyDescent="0.25">
      <c r="A79" s="139" t="s">
        <v>181</v>
      </c>
      <c r="B79" s="108"/>
      <c r="C79" s="143" t="s">
        <v>80</v>
      </c>
    </row>
    <row r="80" spans="1:3" x14ac:dyDescent="0.25">
      <c r="A80" s="144" t="s">
        <v>183</v>
      </c>
      <c r="B80" s="108"/>
      <c r="C80" s="143" t="s">
        <v>80</v>
      </c>
    </row>
    <row r="81" spans="1:3" x14ac:dyDescent="0.25">
      <c r="A81" s="144" t="s">
        <v>190</v>
      </c>
      <c r="B81" s="108"/>
      <c r="C81" s="143" t="s">
        <v>80</v>
      </c>
    </row>
    <row r="82" spans="1:3" x14ac:dyDescent="0.25">
      <c r="A82" s="139" t="s">
        <v>358</v>
      </c>
      <c r="B82" s="108"/>
      <c r="C82" s="143" t="s">
        <v>80</v>
      </c>
    </row>
    <row r="83" spans="1:3" ht="15.75" thickBot="1" x14ac:dyDescent="0.3">
      <c r="A83" s="138" t="s">
        <v>185</v>
      </c>
      <c r="B83" s="146"/>
      <c r="C83" s="147" t="s">
        <v>80</v>
      </c>
    </row>
    <row r="84" spans="1:3" x14ac:dyDescent="0.25">
      <c r="A84" s="140" t="s">
        <v>186</v>
      </c>
      <c r="B84" s="141"/>
      <c r="C84" s="142" t="s">
        <v>81</v>
      </c>
    </row>
    <row r="85" spans="1:3" x14ac:dyDescent="0.25">
      <c r="A85" s="139" t="s">
        <v>187</v>
      </c>
      <c r="B85" s="108"/>
      <c r="C85" s="143" t="s">
        <v>81</v>
      </c>
    </row>
    <row r="86" spans="1:3" x14ac:dyDescent="0.25">
      <c r="A86" s="144" t="s">
        <v>188</v>
      </c>
      <c r="B86" s="108"/>
      <c r="C86" s="143" t="s">
        <v>81</v>
      </c>
    </row>
    <row r="87" spans="1:3" x14ac:dyDescent="0.25">
      <c r="A87" s="144" t="s">
        <v>189</v>
      </c>
      <c r="B87" s="108"/>
      <c r="C87" s="143" t="s">
        <v>81</v>
      </c>
    </row>
    <row r="88" spans="1:3" x14ac:dyDescent="0.25">
      <c r="A88" s="139" t="s">
        <v>197</v>
      </c>
      <c r="B88" s="108"/>
      <c r="C88" s="143" t="s">
        <v>81</v>
      </c>
    </row>
    <row r="89" spans="1:3" ht="15.75" thickBot="1" x14ac:dyDescent="0.3">
      <c r="A89" s="138" t="s">
        <v>191</v>
      </c>
      <c r="B89" s="146"/>
      <c r="C89" s="147" t="s">
        <v>81</v>
      </c>
    </row>
    <row r="90" spans="1:3" x14ac:dyDescent="0.25">
      <c r="A90" s="140" t="s">
        <v>192</v>
      </c>
      <c r="B90" s="141"/>
      <c r="C90" s="142" t="s">
        <v>82</v>
      </c>
    </row>
    <row r="91" spans="1:3" x14ac:dyDescent="0.25">
      <c r="A91" s="139" t="s">
        <v>193</v>
      </c>
      <c r="B91" s="108"/>
      <c r="C91" s="143" t="s">
        <v>82</v>
      </c>
    </row>
    <row r="92" spans="1:3" x14ac:dyDescent="0.25">
      <c r="A92" s="144" t="s">
        <v>195</v>
      </c>
      <c r="B92" s="108"/>
      <c r="C92" s="143" t="s">
        <v>82</v>
      </c>
    </row>
    <row r="93" spans="1:3" x14ac:dyDescent="0.25">
      <c r="A93" s="144" t="s">
        <v>194</v>
      </c>
      <c r="B93" s="108"/>
      <c r="C93" s="143" t="s">
        <v>82</v>
      </c>
    </row>
    <row r="94" spans="1:3" x14ac:dyDescent="0.25">
      <c r="A94" s="139" t="s">
        <v>196</v>
      </c>
      <c r="B94" s="108"/>
      <c r="C94" s="143" t="s">
        <v>82</v>
      </c>
    </row>
    <row r="95" spans="1:3" ht="15.75" thickBot="1" x14ac:dyDescent="0.3">
      <c r="A95" s="138" t="s">
        <v>198</v>
      </c>
      <c r="B95" s="146"/>
      <c r="C95" s="147" t="s">
        <v>82</v>
      </c>
    </row>
    <row r="96" spans="1:3" x14ac:dyDescent="0.25">
      <c r="A96" s="140" t="s">
        <v>199</v>
      </c>
      <c r="B96" s="141"/>
      <c r="C96" s="142" t="s">
        <v>83</v>
      </c>
    </row>
    <row r="97" spans="1:3" x14ac:dyDescent="0.25">
      <c r="A97" s="139" t="s">
        <v>200</v>
      </c>
      <c r="B97" s="108"/>
      <c r="C97" s="143" t="s">
        <v>83</v>
      </c>
    </row>
    <row r="98" spans="1:3" x14ac:dyDescent="0.25">
      <c r="A98" s="144" t="s">
        <v>201</v>
      </c>
      <c r="B98" s="108"/>
      <c r="C98" s="143" t="s">
        <v>83</v>
      </c>
    </row>
    <row r="99" spans="1:3" x14ac:dyDescent="0.25">
      <c r="A99" s="144" t="s">
        <v>202</v>
      </c>
      <c r="B99" s="108"/>
      <c r="C99" s="143" t="s">
        <v>83</v>
      </c>
    </row>
    <row r="100" spans="1:3" x14ac:dyDescent="0.25">
      <c r="A100" s="139" t="s">
        <v>203</v>
      </c>
      <c r="B100" s="108"/>
      <c r="C100" s="143" t="s">
        <v>83</v>
      </c>
    </row>
    <row r="101" spans="1:3" ht="15.75" thickBot="1" x14ac:dyDescent="0.3">
      <c r="A101" s="138" t="s">
        <v>204</v>
      </c>
      <c r="B101" s="146"/>
      <c r="C101" s="147" t="s">
        <v>83</v>
      </c>
    </row>
    <row r="102" spans="1:3" x14ac:dyDescent="0.25">
      <c r="A102" s="148" t="s">
        <v>206</v>
      </c>
      <c r="B102" s="141"/>
      <c r="C102" s="142" t="s">
        <v>84</v>
      </c>
    </row>
    <row r="103" spans="1:3" x14ac:dyDescent="0.25">
      <c r="A103" s="139" t="s">
        <v>205</v>
      </c>
      <c r="B103" s="108"/>
      <c r="C103" s="143" t="s">
        <v>84</v>
      </c>
    </row>
    <row r="104" spans="1:3" x14ac:dyDescent="0.25">
      <c r="A104" s="139" t="s">
        <v>207</v>
      </c>
      <c r="B104" s="108"/>
      <c r="C104" s="143" t="s">
        <v>84</v>
      </c>
    </row>
    <row r="105" spans="1:3" x14ac:dyDescent="0.25">
      <c r="A105" s="139" t="s">
        <v>208</v>
      </c>
      <c r="B105" s="108"/>
      <c r="C105" s="143" t="s">
        <v>84</v>
      </c>
    </row>
    <row r="106" spans="1:3" ht="15.75" thickBot="1" x14ac:dyDescent="0.3">
      <c r="A106" s="145" t="s">
        <v>209</v>
      </c>
      <c r="B106" s="146"/>
      <c r="C106" s="147" t="s">
        <v>84</v>
      </c>
    </row>
    <row r="107" spans="1:3" x14ac:dyDescent="0.25">
      <c r="A107" s="148" t="s">
        <v>64</v>
      </c>
      <c r="B107" s="141"/>
      <c r="C107" s="142" t="s">
        <v>85</v>
      </c>
    </row>
    <row r="108" spans="1:3" x14ac:dyDescent="0.25">
      <c r="A108" s="139" t="s">
        <v>65</v>
      </c>
      <c r="B108" s="108"/>
      <c r="C108" s="143" t="s">
        <v>85</v>
      </c>
    </row>
    <row r="109" spans="1:3" x14ac:dyDescent="0.25">
      <c r="A109" s="139" t="s">
        <v>66</v>
      </c>
      <c r="B109" s="108"/>
      <c r="C109" s="143" t="s">
        <v>85</v>
      </c>
    </row>
    <row r="110" spans="1:3" x14ac:dyDescent="0.25">
      <c r="A110" s="139" t="s">
        <v>67</v>
      </c>
      <c r="B110" s="108"/>
      <c r="C110" s="143" t="s">
        <v>85</v>
      </c>
    </row>
    <row r="111" spans="1:3" ht="15.75" thickBot="1" x14ac:dyDescent="0.3">
      <c r="A111" s="145" t="s">
        <v>68</v>
      </c>
      <c r="B111" s="146"/>
      <c r="C111" s="147" t="s">
        <v>85</v>
      </c>
    </row>
    <row r="112" spans="1:3" x14ac:dyDescent="0.25">
      <c r="A112" s="149" t="s">
        <v>212</v>
      </c>
      <c r="B112" s="141"/>
      <c r="C112" s="142" t="s">
        <v>86</v>
      </c>
    </row>
    <row r="113" spans="1:3" x14ac:dyDescent="0.25">
      <c r="A113" s="109" t="s">
        <v>210</v>
      </c>
      <c r="B113" s="108"/>
      <c r="C113" s="143" t="s">
        <v>86</v>
      </c>
    </row>
    <row r="114" spans="1:3" x14ac:dyDescent="0.25">
      <c r="A114" s="109" t="s">
        <v>211</v>
      </c>
      <c r="B114" s="108"/>
      <c r="C114" s="143" t="s">
        <v>86</v>
      </c>
    </row>
    <row r="115" spans="1:3" x14ac:dyDescent="0.25">
      <c r="A115" s="109" t="s">
        <v>213</v>
      </c>
      <c r="B115" s="108"/>
      <c r="C115" s="143" t="s">
        <v>86</v>
      </c>
    </row>
    <row r="116" spans="1:3" ht="15.75" thickBot="1" x14ac:dyDescent="0.3">
      <c r="A116" s="150" t="s">
        <v>214</v>
      </c>
      <c r="B116" s="146"/>
      <c r="C116" s="147" t="s">
        <v>86</v>
      </c>
    </row>
    <row r="117" spans="1:3" x14ac:dyDescent="0.25">
      <c r="A117" s="149" t="s">
        <v>215</v>
      </c>
      <c r="B117" s="141"/>
      <c r="C117" s="142" t="s">
        <v>87</v>
      </c>
    </row>
    <row r="118" spans="1:3" x14ac:dyDescent="0.25">
      <c r="A118" s="109" t="s">
        <v>216</v>
      </c>
      <c r="B118" s="108"/>
      <c r="C118" s="143" t="s">
        <v>87</v>
      </c>
    </row>
    <row r="119" spans="1:3" x14ac:dyDescent="0.25">
      <c r="A119" s="109" t="s">
        <v>217</v>
      </c>
      <c r="B119" s="108"/>
      <c r="C119" s="143" t="s">
        <v>87</v>
      </c>
    </row>
    <row r="120" spans="1:3" ht="15.75" thickBot="1" x14ac:dyDescent="0.3">
      <c r="A120" s="150" t="s">
        <v>218</v>
      </c>
      <c r="B120" s="146"/>
      <c r="C120" s="147" t="s">
        <v>87</v>
      </c>
    </row>
    <row r="121" spans="1:3" x14ac:dyDescent="0.25">
      <c r="A121" s="149" t="s">
        <v>105</v>
      </c>
      <c r="B121" s="141"/>
      <c r="C121" s="142" t="s">
        <v>71</v>
      </c>
    </row>
    <row r="122" spans="1:3" x14ac:dyDescent="0.25">
      <c r="A122" s="109" t="s">
        <v>104</v>
      </c>
      <c r="B122" s="108"/>
      <c r="C122" s="143" t="s">
        <v>71</v>
      </c>
    </row>
    <row r="123" spans="1:3" x14ac:dyDescent="0.25">
      <c r="A123" s="109" t="s">
        <v>106</v>
      </c>
      <c r="B123" s="108"/>
      <c r="C123" s="143" t="s">
        <v>71</v>
      </c>
    </row>
    <row r="124" spans="1:3" ht="15.75" thickBot="1" x14ac:dyDescent="0.3">
      <c r="A124" s="150" t="s">
        <v>107</v>
      </c>
      <c r="B124" s="146"/>
      <c r="C124" s="147" t="s">
        <v>71</v>
      </c>
    </row>
    <row r="125" spans="1:3" x14ac:dyDescent="0.25">
      <c r="A125" s="149" t="s">
        <v>108</v>
      </c>
      <c r="B125" s="141"/>
      <c r="C125" s="142" t="s">
        <v>72</v>
      </c>
    </row>
    <row r="126" spans="1:3" x14ac:dyDescent="0.25">
      <c r="A126" s="109" t="s">
        <v>109</v>
      </c>
      <c r="B126" s="108"/>
      <c r="C126" s="143" t="s">
        <v>72</v>
      </c>
    </row>
    <row r="127" spans="1:3" x14ac:dyDescent="0.25">
      <c r="A127" s="109" t="s">
        <v>110</v>
      </c>
      <c r="B127" s="108"/>
      <c r="C127" s="143" t="s">
        <v>72</v>
      </c>
    </row>
    <row r="128" spans="1:3" x14ac:dyDescent="0.25">
      <c r="A128" s="109" t="s">
        <v>111</v>
      </c>
      <c r="B128" s="108"/>
      <c r="C128" s="143" t="s">
        <v>72</v>
      </c>
    </row>
    <row r="129" spans="1:3" ht="15.75" thickBot="1" x14ac:dyDescent="0.3">
      <c r="A129" s="150" t="s">
        <v>112</v>
      </c>
      <c r="B129" s="146"/>
      <c r="C129" s="147" t="s">
        <v>72</v>
      </c>
    </row>
    <row r="130" spans="1:3" x14ac:dyDescent="0.25">
      <c r="A130" s="151" t="s">
        <v>4</v>
      </c>
      <c r="B130" s="175"/>
      <c r="C130" s="176"/>
    </row>
    <row r="131" spans="1:3" ht="15.75" thickBot="1" x14ac:dyDescent="0.3">
      <c r="A131" s="152" t="s">
        <v>166</v>
      </c>
      <c r="B131" s="153" t="s">
        <v>361</v>
      </c>
      <c r="C131" s="154"/>
    </row>
    <row r="132" spans="1:3" x14ac:dyDescent="0.25">
      <c r="A132" s="155" t="s">
        <v>119</v>
      </c>
      <c r="B132" s="156"/>
      <c r="C132" s="157" t="s">
        <v>91</v>
      </c>
    </row>
    <row r="133" spans="1:3" x14ac:dyDescent="0.25">
      <c r="A133" s="110" t="s">
        <v>121</v>
      </c>
      <c r="B133" s="113"/>
      <c r="C133" s="158" t="s">
        <v>91</v>
      </c>
    </row>
    <row r="134" spans="1:3" x14ac:dyDescent="0.25">
      <c r="A134" s="110" t="s">
        <v>120</v>
      </c>
      <c r="B134" s="113"/>
      <c r="C134" s="158" t="s">
        <v>91</v>
      </c>
    </row>
    <row r="135" spans="1:3" ht="30" x14ac:dyDescent="0.25">
      <c r="A135" s="110" t="s">
        <v>170</v>
      </c>
      <c r="B135" s="113"/>
      <c r="C135" s="158" t="s">
        <v>91</v>
      </c>
    </row>
    <row r="136" spans="1:3" ht="15.75" thickBot="1" x14ac:dyDescent="0.3">
      <c r="A136" s="152" t="s">
        <v>122</v>
      </c>
      <c r="B136" s="159"/>
      <c r="C136" s="154" t="s">
        <v>91</v>
      </c>
    </row>
    <row r="137" spans="1:3" x14ac:dyDescent="0.25">
      <c r="A137" s="155" t="s">
        <v>123</v>
      </c>
      <c r="B137" s="156"/>
      <c r="C137" s="157" t="s">
        <v>92</v>
      </c>
    </row>
    <row r="138" spans="1:3" x14ac:dyDescent="0.25">
      <c r="A138" s="110" t="s">
        <v>124</v>
      </c>
      <c r="B138" s="113"/>
      <c r="C138" s="158" t="s">
        <v>92</v>
      </c>
    </row>
    <row r="139" spans="1:3" x14ac:dyDescent="0.25">
      <c r="A139" s="110" t="s">
        <v>126</v>
      </c>
      <c r="B139" s="113"/>
      <c r="C139" s="158" t="s">
        <v>92</v>
      </c>
    </row>
    <row r="140" spans="1:3" x14ac:dyDescent="0.25">
      <c r="A140" s="110" t="s">
        <v>219</v>
      </c>
      <c r="B140" s="113"/>
      <c r="C140" s="158" t="s">
        <v>92</v>
      </c>
    </row>
    <row r="141" spans="1:3" ht="15.75" thickBot="1" x14ac:dyDescent="0.3">
      <c r="A141" s="152" t="s">
        <v>220</v>
      </c>
      <c r="B141" s="159"/>
      <c r="C141" s="154" t="s">
        <v>92</v>
      </c>
    </row>
    <row r="142" spans="1:3" x14ac:dyDescent="0.25">
      <c r="A142" s="155" t="s">
        <v>175</v>
      </c>
      <c r="B142" s="156"/>
      <c r="C142" s="157" t="s">
        <v>93</v>
      </c>
    </row>
    <row r="143" spans="1:3" x14ac:dyDescent="0.25">
      <c r="A143" s="110" t="s">
        <v>176</v>
      </c>
      <c r="B143" s="113"/>
      <c r="C143" s="158" t="s">
        <v>93</v>
      </c>
    </row>
    <row r="144" spans="1:3" x14ac:dyDescent="0.25">
      <c r="A144" s="110" t="s">
        <v>177</v>
      </c>
      <c r="B144" s="113"/>
      <c r="C144" s="158" t="s">
        <v>93</v>
      </c>
    </row>
    <row r="145" spans="1:3" x14ac:dyDescent="0.25">
      <c r="A145" s="110" t="s">
        <v>178</v>
      </c>
      <c r="B145" s="113"/>
      <c r="C145" s="158" t="s">
        <v>93</v>
      </c>
    </row>
    <row r="146" spans="1:3" x14ac:dyDescent="0.25">
      <c r="A146" s="110" t="s">
        <v>179</v>
      </c>
      <c r="B146" s="113"/>
      <c r="C146" s="158" t="s">
        <v>93</v>
      </c>
    </row>
    <row r="147" spans="1:3" ht="15.75" thickBot="1" x14ac:dyDescent="0.3">
      <c r="A147" s="152" t="s">
        <v>180</v>
      </c>
      <c r="B147" s="159"/>
      <c r="C147" s="154" t="s">
        <v>93</v>
      </c>
    </row>
    <row r="148" spans="1:3" x14ac:dyDescent="0.25">
      <c r="A148" s="155" t="s">
        <v>224</v>
      </c>
      <c r="B148" s="156"/>
      <c r="C148" s="157" t="s">
        <v>94</v>
      </c>
    </row>
    <row r="149" spans="1:3" x14ac:dyDescent="0.25">
      <c r="A149" s="110" t="s">
        <v>223</v>
      </c>
      <c r="B149" s="113"/>
      <c r="C149" s="158" t="s">
        <v>94</v>
      </c>
    </row>
    <row r="150" spans="1:3" x14ac:dyDescent="0.25">
      <c r="A150" s="110" t="s">
        <v>222</v>
      </c>
      <c r="B150" s="113"/>
      <c r="C150" s="158" t="s">
        <v>94</v>
      </c>
    </row>
    <row r="151" spans="1:3" x14ac:dyDescent="0.25">
      <c r="A151" s="110" t="s">
        <v>221</v>
      </c>
      <c r="B151" s="113"/>
      <c r="C151" s="158" t="s">
        <v>94</v>
      </c>
    </row>
    <row r="152" spans="1:3" ht="15.75" thickBot="1" x14ac:dyDescent="0.3">
      <c r="A152" s="152" t="s">
        <v>225</v>
      </c>
      <c r="B152" s="159"/>
      <c r="C152" s="154" t="s">
        <v>94</v>
      </c>
    </row>
    <row r="153" spans="1:3" x14ac:dyDescent="0.25">
      <c r="A153" s="155" t="s">
        <v>226</v>
      </c>
      <c r="B153" s="156"/>
      <c r="C153" s="157" t="s">
        <v>95</v>
      </c>
    </row>
    <row r="154" spans="1:3" x14ac:dyDescent="0.25">
      <c r="A154" s="110" t="s">
        <v>227</v>
      </c>
      <c r="B154" s="113"/>
      <c r="C154" s="158" t="s">
        <v>95</v>
      </c>
    </row>
    <row r="155" spans="1:3" x14ac:dyDescent="0.25">
      <c r="A155" s="110" t="s">
        <v>228</v>
      </c>
      <c r="B155" s="113"/>
      <c r="C155" s="158" t="s">
        <v>95</v>
      </c>
    </row>
    <row r="156" spans="1:3" x14ac:dyDescent="0.25">
      <c r="A156" s="110" t="s">
        <v>229</v>
      </c>
      <c r="B156" s="113"/>
      <c r="C156" s="158" t="s">
        <v>95</v>
      </c>
    </row>
    <row r="157" spans="1:3" ht="15.75" thickBot="1" x14ac:dyDescent="0.3">
      <c r="A157" s="152" t="s">
        <v>225</v>
      </c>
      <c r="B157" s="159"/>
      <c r="C157" s="154" t="s">
        <v>95</v>
      </c>
    </row>
    <row r="158" spans="1:3" x14ac:dyDescent="0.25">
      <c r="A158" s="155" t="s">
        <v>231</v>
      </c>
      <c r="B158" s="156"/>
      <c r="C158" s="157" t="s">
        <v>96</v>
      </c>
    </row>
    <row r="159" spans="1:3" x14ac:dyDescent="0.25">
      <c r="A159" s="110" t="s">
        <v>230</v>
      </c>
      <c r="B159" s="113"/>
      <c r="C159" s="158" t="s">
        <v>96</v>
      </c>
    </row>
    <row r="160" spans="1:3" x14ac:dyDescent="0.25">
      <c r="A160" s="110" t="s">
        <v>232</v>
      </c>
      <c r="B160" s="113"/>
      <c r="C160" s="158" t="s">
        <v>96</v>
      </c>
    </row>
    <row r="161" spans="1:3" x14ac:dyDescent="0.25">
      <c r="A161" s="110" t="s">
        <v>233</v>
      </c>
      <c r="B161" s="113"/>
      <c r="C161" s="158" t="s">
        <v>96</v>
      </c>
    </row>
    <row r="162" spans="1:3" ht="15.75" thickBot="1" x14ac:dyDescent="0.3">
      <c r="A162" s="152" t="s">
        <v>234</v>
      </c>
      <c r="B162" s="159"/>
      <c r="C162" s="154" t="s">
        <v>96</v>
      </c>
    </row>
    <row r="163" spans="1:3" x14ac:dyDescent="0.25">
      <c r="A163" s="155" t="s">
        <v>182</v>
      </c>
      <c r="B163" s="156"/>
      <c r="C163" s="157" t="s">
        <v>97</v>
      </c>
    </row>
    <row r="164" spans="1:3" x14ac:dyDescent="0.25">
      <c r="A164" s="110" t="s">
        <v>181</v>
      </c>
      <c r="B164" s="113"/>
      <c r="C164" s="158" t="s">
        <v>97</v>
      </c>
    </row>
    <row r="165" spans="1:3" x14ac:dyDescent="0.25">
      <c r="A165" s="110" t="s">
        <v>183</v>
      </c>
      <c r="B165" s="113"/>
      <c r="C165" s="158" t="s">
        <v>97</v>
      </c>
    </row>
    <row r="166" spans="1:3" x14ac:dyDescent="0.25">
      <c r="A166" s="110" t="s">
        <v>190</v>
      </c>
      <c r="B166" s="113"/>
      <c r="C166" s="158" t="s">
        <v>97</v>
      </c>
    </row>
    <row r="167" spans="1:3" x14ac:dyDescent="0.25">
      <c r="A167" s="110" t="s">
        <v>184</v>
      </c>
      <c r="B167" s="113"/>
      <c r="C167" s="158" t="s">
        <v>97</v>
      </c>
    </row>
    <row r="168" spans="1:3" ht="15.75" thickBot="1" x14ac:dyDescent="0.3">
      <c r="A168" s="152" t="s">
        <v>185</v>
      </c>
      <c r="B168" s="159"/>
      <c r="C168" s="154" t="s">
        <v>97</v>
      </c>
    </row>
    <row r="169" spans="1:3" x14ac:dyDescent="0.25">
      <c r="A169" s="155" t="s">
        <v>192</v>
      </c>
      <c r="B169" s="156"/>
      <c r="C169" s="157" t="s">
        <v>82</v>
      </c>
    </row>
    <row r="170" spans="1:3" x14ac:dyDescent="0.25">
      <c r="A170" s="110" t="s">
        <v>193</v>
      </c>
      <c r="B170" s="113"/>
      <c r="C170" s="158" t="s">
        <v>82</v>
      </c>
    </row>
    <row r="171" spans="1:3" x14ac:dyDescent="0.25">
      <c r="A171" s="110" t="s">
        <v>195</v>
      </c>
      <c r="B171" s="113"/>
      <c r="C171" s="158" t="s">
        <v>82</v>
      </c>
    </row>
    <row r="172" spans="1:3" x14ac:dyDescent="0.25">
      <c r="A172" s="110" t="s">
        <v>194</v>
      </c>
      <c r="B172" s="113"/>
      <c r="C172" s="158" t="s">
        <v>82</v>
      </c>
    </row>
    <row r="173" spans="1:3" x14ac:dyDescent="0.25">
      <c r="A173" s="110" t="s">
        <v>196</v>
      </c>
      <c r="B173" s="113"/>
      <c r="C173" s="158" t="s">
        <v>82</v>
      </c>
    </row>
    <row r="174" spans="1:3" ht="15.75" thickBot="1" x14ac:dyDescent="0.3">
      <c r="A174" s="152" t="s">
        <v>198</v>
      </c>
      <c r="B174" s="159"/>
      <c r="C174" s="154" t="s">
        <v>82</v>
      </c>
    </row>
    <row r="175" spans="1:3" x14ac:dyDescent="0.25">
      <c r="A175" s="155" t="s">
        <v>186</v>
      </c>
      <c r="B175" s="156"/>
      <c r="C175" s="157" t="s">
        <v>98</v>
      </c>
    </row>
    <row r="176" spans="1:3" x14ac:dyDescent="0.25">
      <c r="A176" s="110" t="s">
        <v>187</v>
      </c>
      <c r="B176" s="113"/>
      <c r="C176" s="158" t="s">
        <v>98</v>
      </c>
    </row>
    <row r="177" spans="1:3" x14ac:dyDescent="0.25">
      <c r="A177" s="110" t="s">
        <v>188</v>
      </c>
      <c r="B177" s="113"/>
      <c r="C177" s="158" t="s">
        <v>98</v>
      </c>
    </row>
    <row r="178" spans="1:3" x14ac:dyDescent="0.25">
      <c r="A178" s="110" t="s">
        <v>189</v>
      </c>
      <c r="B178" s="113"/>
      <c r="C178" s="158" t="s">
        <v>98</v>
      </c>
    </row>
    <row r="179" spans="1:3" x14ac:dyDescent="0.25">
      <c r="A179" s="110" t="s">
        <v>197</v>
      </c>
      <c r="B179" s="113"/>
      <c r="C179" s="158" t="s">
        <v>98</v>
      </c>
    </row>
    <row r="180" spans="1:3" ht="15.75" thickBot="1" x14ac:dyDescent="0.3">
      <c r="A180" s="152" t="s">
        <v>191</v>
      </c>
      <c r="B180" s="159"/>
      <c r="C180" s="154" t="s">
        <v>98</v>
      </c>
    </row>
    <row r="181" spans="1:3" x14ac:dyDescent="0.25">
      <c r="A181" s="155" t="s">
        <v>244</v>
      </c>
      <c r="B181" s="156"/>
      <c r="C181" s="157" t="s">
        <v>238</v>
      </c>
    </row>
    <row r="182" spans="1:3" x14ac:dyDescent="0.25">
      <c r="A182" s="110" t="s">
        <v>241</v>
      </c>
      <c r="B182" s="113"/>
      <c r="C182" s="158" t="s">
        <v>99</v>
      </c>
    </row>
    <row r="183" spans="1:3" x14ac:dyDescent="0.25">
      <c r="A183" s="110" t="s">
        <v>242</v>
      </c>
      <c r="B183" s="113"/>
      <c r="C183" s="158" t="s">
        <v>99</v>
      </c>
    </row>
    <row r="184" spans="1:3" ht="15.75" thickBot="1" x14ac:dyDescent="0.3">
      <c r="A184" s="152" t="s">
        <v>243</v>
      </c>
      <c r="B184" s="159"/>
      <c r="C184" s="154" t="s">
        <v>99</v>
      </c>
    </row>
    <row r="185" spans="1:3" x14ac:dyDescent="0.25">
      <c r="A185" s="155" t="s">
        <v>130</v>
      </c>
      <c r="B185" s="156"/>
      <c r="C185" s="157" t="s">
        <v>239</v>
      </c>
    </row>
    <row r="186" spans="1:3" x14ac:dyDescent="0.25">
      <c r="A186" s="110" t="s">
        <v>235</v>
      </c>
      <c r="B186" s="113"/>
      <c r="C186" s="158" t="s">
        <v>100</v>
      </c>
    </row>
    <row r="187" spans="1:3" x14ac:dyDescent="0.25">
      <c r="A187" s="110" t="s">
        <v>236</v>
      </c>
      <c r="B187" s="113"/>
      <c r="C187" s="158" t="s">
        <v>100</v>
      </c>
    </row>
    <row r="188" spans="1:3" ht="15.75" thickBot="1" x14ac:dyDescent="0.3">
      <c r="A188" s="152" t="s">
        <v>237</v>
      </c>
      <c r="B188" s="159"/>
      <c r="C188" s="154" t="s">
        <v>100</v>
      </c>
    </row>
    <row r="189" spans="1:3" x14ac:dyDescent="0.25">
      <c r="A189" s="155" t="s">
        <v>235</v>
      </c>
      <c r="B189" s="156"/>
      <c r="C189" s="157" t="s">
        <v>101</v>
      </c>
    </row>
    <row r="190" spans="1:3" x14ac:dyDescent="0.25">
      <c r="A190" s="110" t="s">
        <v>236</v>
      </c>
      <c r="B190" s="113"/>
      <c r="C190" s="158" t="s">
        <v>101</v>
      </c>
    </row>
    <row r="191" spans="1:3" ht="30.75" thickBot="1" x14ac:dyDescent="0.3">
      <c r="A191" s="152" t="s">
        <v>240</v>
      </c>
      <c r="B191" s="159"/>
      <c r="C191" s="154" t="s">
        <v>101</v>
      </c>
    </row>
    <row r="192" spans="1:3" x14ac:dyDescent="0.25">
      <c r="A192" s="155" t="s">
        <v>105</v>
      </c>
      <c r="B192" s="156"/>
      <c r="C192" s="157" t="s">
        <v>102</v>
      </c>
    </row>
    <row r="193" spans="1:3" x14ac:dyDescent="0.25">
      <c r="A193" s="110" t="s">
        <v>104</v>
      </c>
      <c r="B193" s="113"/>
      <c r="C193" s="158" t="s">
        <v>102</v>
      </c>
    </row>
    <row r="194" spans="1:3" x14ac:dyDescent="0.25">
      <c r="A194" s="110" t="s">
        <v>106</v>
      </c>
      <c r="B194" s="113"/>
      <c r="C194" s="158" t="s">
        <v>102</v>
      </c>
    </row>
    <row r="195" spans="1:3" x14ac:dyDescent="0.25">
      <c r="A195" s="110" t="s">
        <v>107</v>
      </c>
      <c r="B195" s="113"/>
      <c r="C195" s="158" t="s">
        <v>102</v>
      </c>
    </row>
    <row r="196" spans="1:3" ht="15.75" thickBot="1" x14ac:dyDescent="0.3">
      <c r="A196" s="152" t="s">
        <v>108</v>
      </c>
      <c r="B196" s="159"/>
      <c r="C196" s="154" t="s">
        <v>102</v>
      </c>
    </row>
    <row r="197" spans="1:3" x14ac:dyDescent="0.25">
      <c r="A197" s="155" t="s">
        <v>64</v>
      </c>
      <c r="B197" s="156"/>
      <c r="C197" s="157" t="s">
        <v>103</v>
      </c>
    </row>
    <row r="198" spans="1:3" x14ac:dyDescent="0.25">
      <c r="A198" s="110" t="s">
        <v>65</v>
      </c>
      <c r="B198" s="113"/>
      <c r="C198" s="158" t="s">
        <v>103</v>
      </c>
    </row>
    <row r="199" spans="1:3" x14ac:dyDescent="0.25">
      <c r="A199" s="110" t="s">
        <v>66</v>
      </c>
      <c r="B199" s="113"/>
      <c r="C199" s="158" t="s">
        <v>103</v>
      </c>
    </row>
    <row r="200" spans="1:3" x14ac:dyDescent="0.25">
      <c r="A200" s="110" t="s">
        <v>67</v>
      </c>
      <c r="B200" s="113"/>
      <c r="C200" s="158" t="s">
        <v>103</v>
      </c>
    </row>
    <row r="201" spans="1:3" ht="15.75" thickBot="1" x14ac:dyDescent="0.3">
      <c r="A201" s="152" t="s">
        <v>68</v>
      </c>
      <c r="B201" s="159"/>
      <c r="C201" s="154" t="s">
        <v>103</v>
      </c>
    </row>
  </sheetData>
  <mergeCells count="3">
    <mergeCell ref="B56:C56"/>
    <mergeCell ref="B2:C2"/>
    <mergeCell ref="B130:C130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268" yWindow="328" count="1">
        <x14:dataValidation type="list" allowBlank="1" showErrorMessage="1" errorTitle="Virheellinen arvo" error="Valitse vastaus luettelosta" promptTitle="Valinta" prompt="Valitse vastaus luettelosta" xr:uid="{8960A375-8EAE-454D-9535-68AE8C8E35B8}">
          <x14:formula1>
            <xm:f>Paisto!$J$2:$J$4</xm:f>
          </x14:formula1>
          <xm:sqref>B3:B129 B132:B201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88BB-8BC3-4FF9-9C69-BCFF8C94F0F9}">
  <sheetPr codeName="Taul3"/>
  <dimension ref="A1:U201"/>
  <sheetViews>
    <sheetView topLeftCell="B1" zoomScaleNormal="100" workbookViewId="0">
      <selection activeCell="N16" sqref="N16"/>
    </sheetView>
  </sheetViews>
  <sheetFormatPr defaultRowHeight="15" x14ac:dyDescent="0.25"/>
  <cols>
    <col min="1" max="1" width="31.140625" bestFit="1" customWidth="1"/>
    <col min="2" max="2" width="86.42578125" bestFit="1" customWidth="1"/>
    <col min="3" max="3" width="29.5703125" bestFit="1" customWidth="1"/>
    <col min="4" max="4" width="11" bestFit="1" customWidth="1"/>
    <col min="5" max="5" width="22.42578125" customWidth="1"/>
    <col min="6" max="6" width="12.140625" hidden="1" customWidth="1"/>
    <col min="7" max="7" width="16.140625" hidden="1" customWidth="1"/>
    <col min="8" max="8" width="0" hidden="1" customWidth="1"/>
    <col min="9" max="9" width="31.7109375" bestFit="1" customWidth="1"/>
    <col min="10" max="10" width="70.42578125" bestFit="1" customWidth="1"/>
    <col min="11" max="11" width="11.28515625" bestFit="1" customWidth="1"/>
    <col min="12" max="12" width="12.5703125" bestFit="1" customWidth="1"/>
    <col min="13" max="13" width="9.140625" customWidth="1"/>
    <col min="14" max="14" width="11.28515625" bestFit="1" customWidth="1"/>
    <col min="15" max="95" width="9.140625" customWidth="1"/>
  </cols>
  <sheetData>
    <row r="1" spans="1:21" ht="15.75" thickBot="1" x14ac:dyDescent="0.3">
      <c r="A1" s="125" t="s">
        <v>8</v>
      </c>
      <c r="B1" s="126"/>
      <c r="C1" s="127" t="s">
        <v>9</v>
      </c>
      <c r="D1" s="128" t="s">
        <v>10</v>
      </c>
      <c r="F1" s="2"/>
      <c r="G1" s="2"/>
      <c r="I1" t="s">
        <v>11</v>
      </c>
      <c r="K1" t="s">
        <v>12</v>
      </c>
      <c r="L1" t="s">
        <v>13</v>
      </c>
    </row>
    <row r="2" spans="1:21" ht="15" customHeight="1" thickBot="1" x14ac:dyDescent="0.3">
      <c r="A2" s="129"/>
      <c r="B2" s="130"/>
      <c r="C2" s="130"/>
      <c r="D2" s="131"/>
      <c r="F2" s="2"/>
      <c r="H2" s="3" t="e">
        <f>AVERAGE(D73:D115)</f>
        <v>#N/A</v>
      </c>
      <c r="I2" s="6" t="s">
        <v>134</v>
      </c>
      <c r="J2" s="7" t="s">
        <v>5</v>
      </c>
      <c r="K2" s="41">
        <v>12</v>
      </c>
      <c r="L2" s="42">
        <v>3</v>
      </c>
      <c r="O2" s="177"/>
      <c r="P2" s="178"/>
      <c r="Q2" s="178"/>
      <c r="R2" s="178"/>
      <c r="S2" s="178"/>
      <c r="T2" s="178"/>
      <c r="U2" s="179"/>
    </row>
    <row r="3" spans="1:21" x14ac:dyDescent="0.25">
      <c r="A3" s="120" t="s">
        <v>23</v>
      </c>
      <c r="B3" s="106" t="s">
        <v>24</v>
      </c>
      <c r="C3" s="120" t="s">
        <v>245</v>
      </c>
      <c r="D3" s="119" t="e" cm="1">
        <f t="array" ref="D3">_xlfn.IFS('Raaka-aineet'!B3="Kyllä",Paisto!$K$2,'Raaka-aineet'!B3="Ei",Paisto!$K$3,'Raaka-aineet'!B3="Ei osaa sanoa",Paisto!$K$4)</f>
        <v>#N/A</v>
      </c>
      <c r="F3" s="2"/>
      <c r="I3" s="8"/>
      <c r="J3" t="s">
        <v>7</v>
      </c>
      <c r="K3" s="4">
        <v>6</v>
      </c>
      <c r="L3" s="43">
        <v>6</v>
      </c>
      <c r="O3" s="180"/>
      <c r="P3" s="181"/>
      <c r="Q3" s="181"/>
      <c r="R3" s="181"/>
      <c r="S3" s="181"/>
      <c r="T3" s="181"/>
      <c r="U3" s="182"/>
    </row>
    <row r="4" spans="1:21" ht="15.75" thickBot="1" x14ac:dyDescent="0.3">
      <c r="A4" s="120" t="s">
        <v>23</v>
      </c>
      <c r="B4" s="106" t="s">
        <v>24</v>
      </c>
      <c r="C4" s="120" t="s">
        <v>246</v>
      </c>
      <c r="D4" s="119" t="e" cm="1">
        <f t="array" ref="D4">_xlfn.IFS('Raaka-aineet'!B4="Kyllä",Paisto!$K$2,'Raaka-aineet'!B4="Ei",Paisto!$K$3,'Raaka-aineet'!B4="Ei osaa sanoa",Paisto!$K$4)</f>
        <v>#N/A</v>
      </c>
      <c r="F4" s="2"/>
      <c r="G4" s="2"/>
      <c r="I4" s="10"/>
      <c r="J4" s="11" t="s">
        <v>6</v>
      </c>
      <c r="K4" s="44">
        <v>2</v>
      </c>
      <c r="L4" s="37">
        <v>9</v>
      </c>
      <c r="O4" s="180"/>
      <c r="P4" s="181"/>
      <c r="Q4" s="181"/>
      <c r="R4" s="181"/>
      <c r="S4" s="181"/>
      <c r="T4" s="181"/>
      <c r="U4" s="182"/>
    </row>
    <row r="5" spans="1:21" x14ac:dyDescent="0.25">
      <c r="A5" s="120" t="s">
        <v>23</v>
      </c>
      <c r="B5" s="106" t="s">
        <v>24</v>
      </c>
      <c r="C5" s="120" t="s">
        <v>247</v>
      </c>
      <c r="D5" s="119" t="e" cm="1">
        <f t="array" ref="D5">_xlfn.IFS('Raaka-aineet'!B5="Kyllä",Paisto!$K$2,'Raaka-aineet'!B5="Ei",Paisto!$K$3,'Raaka-aineet'!B5="Ei osaa sanoa",Paisto!$K$4)</f>
        <v>#N/A</v>
      </c>
      <c r="F5" s="2"/>
      <c r="H5" t="e">
        <f>AVERAGE(D116:D125)</f>
        <v>#N/A</v>
      </c>
      <c r="I5" s="6" t="s">
        <v>250</v>
      </c>
      <c r="J5" s="7" t="s">
        <v>5</v>
      </c>
      <c r="K5" s="41">
        <v>6</v>
      </c>
      <c r="L5" s="42">
        <v>3</v>
      </c>
      <c r="O5" s="180"/>
      <c r="P5" s="181"/>
      <c r="Q5" s="181"/>
      <c r="R5" s="181"/>
      <c r="S5" s="181"/>
      <c r="T5" s="181"/>
      <c r="U5" s="182"/>
    </row>
    <row r="6" spans="1:21" x14ac:dyDescent="0.25">
      <c r="A6" s="120" t="s">
        <v>23</v>
      </c>
      <c r="B6" s="106" t="s">
        <v>24</v>
      </c>
      <c r="C6" s="120" t="s">
        <v>248</v>
      </c>
      <c r="D6" s="119" t="e" cm="1">
        <f t="array" ref="D6">_xlfn.IFS('Raaka-aineet'!B6="Kyllä",Paisto!$K$2,'Raaka-aineet'!B6="Ei",Paisto!$K$3,'Raaka-aineet'!B6="Ei osaa sanoa",Paisto!$K$4)</f>
        <v>#N/A</v>
      </c>
      <c r="F6" s="2"/>
      <c r="I6" s="8"/>
      <c r="J6" t="s">
        <v>7</v>
      </c>
      <c r="K6" s="4">
        <v>3</v>
      </c>
      <c r="L6" s="43">
        <v>6</v>
      </c>
      <c r="O6" s="180"/>
      <c r="P6" s="181"/>
      <c r="Q6" s="181"/>
      <c r="R6" s="181"/>
      <c r="S6" s="181"/>
      <c r="T6" s="181"/>
      <c r="U6" s="182"/>
    </row>
    <row r="7" spans="1:21" ht="15.75" thickBot="1" x14ac:dyDescent="0.3">
      <c r="A7" s="120" t="s">
        <v>23</v>
      </c>
      <c r="B7" s="106" t="s">
        <v>45</v>
      </c>
      <c r="C7" s="120" t="s">
        <v>249</v>
      </c>
      <c r="D7" s="119" t="e" cm="1">
        <f t="array" ref="D7">_xlfn.IFS('Raaka-aineet'!B7="Kyllä",Paisto!$K$2,'Raaka-aineet'!B7="Ei",Paisto!$K$3,'Raaka-aineet'!B7="Ei osaa sanoa",Paisto!$K$4)</f>
        <v>#N/A</v>
      </c>
      <c r="F7" s="2"/>
      <c r="I7" s="10"/>
      <c r="J7" s="11" t="s">
        <v>6</v>
      </c>
      <c r="K7" s="44">
        <v>1</v>
      </c>
      <c r="L7" s="37">
        <v>9</v>
      </c>
      <c r="O7" s="180"/>
      <c r="P7" s="181"/>
      <c r="Q7" s="181"/>
      <c r="R7" s="181"/>
      <c r="S7" s="181"/>
      <c r="T7" s="181"/>
      <c r="U7" s="182"/>
    </row>
    <row r="8" spans="1:21" x14ac:dyDescent="0.25">
      <c r="A8" s="120" t="s">
        <v>23</v>
      </c>
      <c r="B8" s="106" t="s">
        <v>44</v>
      </c>
      <c r="C8" s="120" t="s">
        <v>246</v>
      </c>
      <c r="D8" s="119" t="e" cm="1">
        <f t="array" ref="D8">_xlfn.IFS('Raaka-aineet'!B8="Kyllä",Paisto!$K$2,'Raaka-aineet'!B8="Ei",Paisto!$K$3,'Raaka-aineet'!B8="Ei osaa sanoa",Paisto!$K$4)</f>
        <v>#N/A</v>
      </c>
      <c r="F8" s="2"/>
      <c r="H8" t="e">
        <f>AVERAGE(D3:D72)</f>
        <v>#N/A</v>
      </c>
      <c r="I8" s="6" t="s">
        <v>90</v>
      </c>
      <c r="J8" s="7" t="s">
        <v>5</v>
      </c>
      <c r="K8" s="41">
        <v>3</v>
      </c>
      <c r="L8" s="42">
        <v>3</v>
      </c>
      <c r="O8" s="180"/>
      <c r="P8" s="181"/>
      <c r="Q8" s="181"/>
      <c r="R8" s="181"/>
      <c r="S8" s="181"/>
      <c r="T8" s="181"/>
      <c r="U8" s="182"/>
    </row>
    <row r="9" spans="1:21" x14ac:dyDescent="0.25">
      <c r="A9" s="120" t="s">
        <v>23</v>
      </c>
      <c r="B9" s="106" t="s">
        <v>28</v>
      </c>
      <c r="C9" s="120" t="s">
        <v>251</v>
      </c>
      <c r="D9" s="119" t="e" cm="1">
        <f t="array" ref="D9">_xlfn.IFS('Raaka-aineet'!B9="Kyllä",Paisto!$K$2,'Raaka-aineet'!B9="Ei",Paisto!$K$3,'Raaka-aineet'!B9="Ei osaa sanoa",Paisto!$K$4)</f>
        <v>#N/A</v>
      </c>
      <c r="F9" s="2"/>
      <c r="I9" s="8"/>
      <c r="J9" t="s">
        <v>7</v>
      </c>
      <c r="K9" s="4">
        <v>2</v>
      </c>
      <c r="L9" s="43">
        <v>6</v>
      </c>
      <c r="O9" s="180"/>
      <c r="P9" s="181"/>
      <c r="Q9" s="181"/>
      <c r="R9" s="181"/>
      <c r="S9" s="181"/>
      <c r="T9" s="181"/>
      <c r="U9" s="182"/>
    </row>
    <row r="10" spans="1:21" ht="15.75" thickBot="1" x14ac:dyDescent="0.3">
      <c r="A10" s="120" t="s">
        <v>23</v>
      </c>
      <c r="B10" s="106" t="s">
        <v>28</v>
      </c>
      <c r="C10" s="120" t="s">
        <v>252</v>
      </c>
      <c r="D10" s="119" t="e" cm="1">
        <f t="array" ref="D10">_xlfn.IFS('Raaka-aineet'!B10="Kyllä",Paisto!$K$2,'Raaka-aineet'!B10="Ei",Paisto!$K$3,'Raaka-aineet'!B10="Ei osaa sanoa",Paisto!$K$4)</f>
        <v>#N/A</v>
      </c>
      <c r="F10" s="2"/>
      <c r="I10" s="10"/>
      <c r="J10" s="11" t="s">
        <v>6</v>
      </c>
      <c r="K10" s="44">
        <v>1</v>
      </c>
      <c r="L10" s="37">
        <v>9</v>
      </c>
      <c r="O10" s="183"/>
      <c r="P10" s="184"/>
      <c r="Q10" s="184"/>
      <c r="R10" s="184"/>
      <c r="S10" s="184"/>
      <c r="T10" s="184"/>
      <c r="U10" s="185"/>
    </row>
    <row r="11" spans="1:21" x14ac:dyDescent="0.25">
      <c r="A11" s="120" t="s">
        <v>23</v>
      </c>
      <c r="B11" s="106" t="s">
        <v>70</v>
      </c>
      <c r="C11" s="120" t="s">
        <v>253</v>
      </c>
      <c r="D11" s="119" t="e" cm="1">
        <f t="array" ref="D11">_xlfn.IFS('Raaka-aineet'!B11="Kyllä",Paisto!$K$2,'Raaka-aineet'!B11="Ei",Paisto!$K$3,'Raaka-aineet'!B11="Ei osaa sanoa",Paisto!$K$4)</f>
        <v>#N/A</v>
      </c>
      <c r="F11" s="2"/>
    </row>
    <row r="12" spans="1:21" x14ac:dyDescent="0.25">
      <c r="A12" s="120" t="s">
        <v>23</v>
      </c>
      <c r="B12" s="106" t="s">
        <v>28</v>
      </c>
      <c r="C12" s="120" t="s">
        <v>254</v>
      </c>
      <c r="D12" s="119" t="e" cm="1">
        <f t="array" ref="D12">_xlfn.IFS('Raaka-aineet'!B12="Kyllä",Paisto!$K$2,'Raaka-aineet'!B12="Ei",Paisto!$K$3,'Raaka-aineet'!B12="Ei osaa sanoa",Paisto!$K$4)</f>
        <v>#N/A</v>
      </c>
      <c r="F12" s="2"/>
    </row>
    <row r="13" spans="1:21" x14ac:dyDescent="0.25">
      <c r="A13" s="120" t="s">
        <v>23</v>
      </c>
      <c r="B13" s="106" t="s">
        <v>36</v>
      </c>
      <c r="C13" s="120" t="s">
        <v>255</v>
      </c>
      <c r="D13" s="119" t="e" cm="1">
        <f t="array" ref="D13">_xlfn.IFS('Raaka-aineet'!B13="Kyllä",Paisto!$K$2,'Raaka-aineet'!B13="Ei",Paisto!$K$3,'Raaka-aineet'!B13="Ei osaa sanoa",Paisto!$K$4)</f>
        <v>#N/A</v>
      </c>
      <c r="F13" s="2"/>
    </row>
    <row r="14" spans="1:21" x14ac:dyDescent="0.25">
      <c r="A14" s="120" t="s">
        <v>23</v>
      </c>
      <c r="B14" s="106" t="s">
        <v>36</v>
      </c>
      <c r="C14" s="120" t="s">
        <v>256</v>
      </c>
      <c r="D14" s="119" t="e" cm="1">
        <f t="array" ref="D14">_xlfn.IFS('Raaka-aineet'!B14="Kyllä",Paisto!$K$2,'Raaka-aineet'!B14="Ei",Paisto!$K$3,'Raaka-aineet'!B14="Ei osaa sanoa",Paisto!$K$4)</f>
        <v>#N/A</v>
      </c>
      <c r="F14" s="2"/>
    </row>
    <row r="15" spans="1:21" ht="15.75" thickBot="1" x14ac:dyDescent="0.3">
      <c r="A15" s="120" t="s">
        <v>23</v>
      </c>
      <c r="B15" s="106" t="s">
        <v>43</v>
      </c>
      <c r="C15" s="120" t="s">
        <v>257</v>
      </c>
      <c r="D15" s="119" t="e" cm="1">
        <f t="array" ref="D15">_xlfn.IFS('Raaka-aineet'!B15="Kyllä",Paisto!$K$2,'Raaka-aineet'!B15="Ei",Paisto!$K$3,'Raaka-aineet'!B15="Ei osaa sanoa",Paisto!$K$4)</f>
        <v>#N/A</v>
      </c>
      <c r="F15" s="2"/>
      <c r="I15" t="s">
        <v>14</v>
      </c>
      <c r="J15" t="s">
        <v>15</v>
      </c>
      <c r="K15" t="s">
        <v>16</v>
      </c>
      <c r="L15" t="s">
        <v>17</v>
      </c>
      <c r="M15" t="s">
        <v>18</v>
      </c>
      <c r="N15" t="s">
        <v>359</v>
      </c>
    </row>
    <row r="16" spans="1:21" x14ac:dyDescent="0.25">
      <c r="A16" s="120" t="s">
        <v>23</v>
      </c>
      <c r="B16" s="106" t="s">
        <v>36</v>
      </c>
      <c r="C16" s="120" t="s">
        <v>258</v>
      </c>
      <c r="D16" s="119" t="e" cm="1">
        <f t="array" ref="D16">_xlfn.IFS('Raaka-aineet'!B16="Kyllä",Paisto!$K$2,'Raaka-aineet'!B16="Ei",Paisto!$K$3,'Raaka-aineet'!B16="Ei osaa sanoa",Paisto!$K$4)</f>
        <v>#N/A</v>
      </c>
      <c r="F16" s="2"/>
      <c r="G16" s="2"/>
      <c r="I16" s="6" t="s">
        <v>23</v>
      </c>
      <c r="J16" s="7" t="s">
        <v>24</v>
      </c>
      <c r="K16" s="7">
        <f>COUNTIF(D3:D7,K2)</f>
        <v>0</v>
      </c>
      <c r="L16" s="7">
        <f>COUNTIF(D3:D7,K4)</f>
        <v>0</v>
      </c>
      <c r="M16" s="42">
        <f>COUNTIF(D3:D7,K3)</f>
        <v>0</v>
      </c>
      <c r="N16">
        <f>SUM(K16:M16)</f>
        <v>0</v>
      </c>
    </row>
    <row r="17" spans="1:15" x14ac:dyDescent="0.25">
      <c r="A17" s="120" t="s">
        <v>23</v>
      </c>
      <c r="B17" s="106" t="s">
        <v>38</v>
      </c>
      <c r="C17" s="120" t="s">
        <v>247</v>
      </c>
      <c r="D17" s="119" t="e" cm="1">
        <f t="array" ref="D17">_xlfn.IFS('Raaka-aineet'!B17="Kyllä",Paisto!$K$2,'Raaka-aineet'!B17="Ei",Paisto!$K$3,'Raaka-aineet'!B17="Ei osaa sanoa",Paisto!$K$4)</f>
        <v>#N/A</v>
      </c>
      <c r="F17" s="2"/>
      <c r="I17" s="8"/>
      <c r="J17" t="s">
        <v>28</v>
      </c>
      <c r="K17">
        <f>COUNTIF(D7:D12,$K$2)</f>
        <v>0</v>
      </c>
      <c r="L17">
        <f>COUNTIF(D7:D12,$K$4)</f>
        <v>0</v>
      </c>
      <c r="M17" s="43">
        <f>COUNTIF(D7:D12,$K$3)</f>
        <v>0</v>
      </c>
      <c r="N17">
        <f t="shared" ref="N17:N54" si="0">SUM(K17:M17)</f>
        <v>0</v>
      </c>
      <c r="O17" s="5"/>
    </row>
    <row r="18" spans="1:15" x14ac:dyDescent="0.25">
      <c r="A18" s="120" t="s">
        <v>23</v>
      </c>
      <c r="B18" s="106" t="s">
        <v>38</v>
      </c>
      <c r="C18" s="120" t="s">
        <v>259</v>
      </c>
      <c r="D18" s="119" t="e" cm="1">
        <f t="array" ref="D18">_xlfn.IFS('Raaka-aineet'!B18="Kyllä",Paisto!$K$2,'Raaka-aineet'!B18="Ei",Paisto!$K$3,'Raaka-aineet'!B18="Ei osaa sanoa",Paisto!$K$4)</f>
        <v>#N/A</v>
      </c>
      <c r="F18" s="2"/>
      <c r="I18" s="8"/>
      <c r="J18" t="s">
        <v>36</v>
      </c>
      <c r="K18">
        <f>COUNTIF(D8,$K$2)+COUNTIF(D13:D16,$K$2)</f>
        <v>0</v>
      </c>
      <c r="L18">
        <f>COUNTIF(D8,$K$4)+COUNTIF(D13:D16,$K$4)</f>
        <v>0</v>
      </c>
      <c r="M18" s="43">
        <f>COUNTIF(D8,$K$3)+COUNTIF(D13:D16,$K$3)</f>
        <v>0</v>
      </c>
      <c r="N18">
        <f t="shared" si="0"/>
        <v>0</v>
      </c>
    </row>
    <row r="19" spans="1:15" x14ac:dyDescent="0.25">
      <c r="A19" s="120" t="s">
        <v>23</v>
      </c>
      <c r="B19" s="106" t="s">
        <v>38</v>
      </c>
      <c r="C19" s="120" t="s">
        <v>260</v>
      </c>
      <c r="D19" s="119" t="e" cm="1">
        <f t="array" ref="D19">_xlfn.IFS('Raaka-aineet'!B19="Kyllä",Paisto!$K$2,'Raaka-aineet'!B19="Ei",Paisto!$K$3,'Raaka-aineet'!B19="Ei osaa sanoa",Paisto!$K$4)</f>
        <v>#N/A</v>
      </c>
      <c r="F19" s="2"/>
      <c r="I19" s="8"/>
      <c r="J19" t="s">
        <v>38</v>
      </c>
      <c r="K19">
        <f>COUNTIF(D17:D20,$K$2)+COUNTIF(D15,$K$2)</f>
        <v>0</v>
      </c>
      <c r="L19">
        <f>COUNTIF(D17:D20,$K$4)+COUNTIF(D15,$K$4)</f>
        <v>0</v>
      </c>
      <c r="M19" s="43">
        <f>COUNTIF(D17:D20,$K$3)+COUNTIF(D15,$K$3)</f>
        <v>0</v>
      </c>
      <c r="N19">
        <f t="shared" si="0"/>
        <v>0</v>
      </c>
    </row>
    <row r="20" spans="1:15" x14ac:dyDescent="0.25">
      <c r="A20" s="120" t="s">
        <v>23</v>
      </c>
      <c r="B20" s="106" t="s">
        <v>38</v>
      </c>
      <c r="C20" s="120" t="s">
        <v>256</v>
      </c>
      <c r="D20" s="119" t="e" cm="1">
        <f t="array" ref="D20">_xlfn.IFS('Raaka-aineet'!B20="Kyllä",Paisto!$K$2,'Raaka-aineet'!B20="Ei",Paisto!$K$3,'Raaka-aineet'!B20="Ei osaa sanoa",Paisto!$K$4)</f>
        <v>#N/A</v>
      </c>
      <c r="F20" s="2"/>
      <c r="I20" s="8"/>
      <c r="J20" t="s">
        <v>42</v>
      </c>
      <c r="K20">
        <f>COUNTIF(D21:D25,$K$2)</f>
        <v>0</v>
      </c>
      <c r="L20">
        <f>COUNTIF(D21:D25,$K$4)</f>
        <v>0</v>
      </c>
      <c r="M20" s="43">
        <f>COUNTIF(D21:D25,$K$3)</f>
        <v>0</v>
      </c>
      <c r="N20">
        <f t="shared" si="0"/>
        <v>0</v>
      </c>
    </row>
    <row r="21" spans="1:15" x14ac:dyDescent="0.25">
      <c r="A21" s="120" t="s">
        <v>23</v>
      </c>
      <c r="B21" s="106" t="s">
        <v>42</v>
      </c>
      <c r="C21" s="120" t="s">
        <v>261</v>
      </c>
      <c r="D21" s="119" t="e" cm="1">
        <f t="array" ref="D21">_xlfn.IFS('Raaka-aineet'!B21="Kyllä",Paisto!$K$2,'Raaka-aineet'!B21="Ei",Paisto!$K$3,'Raaka-aineet'!B21="Ei osaa sanoa",Paisto!$K$4)</f>
        <v>#N/A</v>
      </c>
      <c r="F21" s="2"/>
      <c r="I21" s="8"/>
      <c r="J21" t="s">
        <v>55</v>
      </c>
      <c r="K21">
        <f>COUNTIF(D26:D31,$K$2)</f>
        <v>0</v>
      </c>
      <c r="L21">
        <f>COUNTIF(D26:D31,$K$4)</f>
        <v>0</v>
      </c>
      <c r="M21" s="164">
        <f>COUNTIF(D26:D31,$K$3)</f>
        <v>0</v>
      </c>
      <c r="N21">
        <f t="shared" si="0"/>
        <v>0</v>
      </c>
    </row>
    <row r="22" spans="1:15" x14ac:dyDescent="0.25">
      <c r="A22" s="120" t="s">
        <v>23</v>
      </c>
      <c r="B22" s="106" t="s">
        <v>42</v>
      </c>
      <c r="C22" s="120" t="s">
        <v>262</v>
      </c>
      <c r="D22" s="119" t="e" cm="1">
        <f t="array" ref="D22">_xlfn.IFS('Raaka-aineet'!B22="Kyllä",Paisto!$K$2,'Raaka-aineet'!B22="Ei",Paisto!$K$3,'Raaka-aineet'!B22="Ei osaa sanoa",Paisto!$K$4)</f>
        <v>#N/A</v>
      </c>
      <c r="F22" s="2"/>
      <c r="I22" s="8"/>
      <c r="J22" t="s">
        <v>62</v>
      </c>
      <c r="K22">
        <f>COUNTIF(D31:D36,$K$2)</f>
        <v>0</v>
      </c>
      <c r="L22">
        <f>COUNTIF(D31:D36,$K$4)</f>
        <v>0</v>
      </c>
      <c r="M22" s="43">
        <f>COUNTIF(D31:D36,$K$3)</f>
        <v>0</v>
      </c>
      <c r="N22">
        <f t="shared" si="0"/>
        <v>0</v>
      </c>
    </row>
    <row r="23" spans="1:15" x14ac:dyDescent="0.25">
      <c r="A23" s="120" t="s">
        <v>23</v>
      </c>
      <c r="B23" s="106" t="s">
        <v>42</v>
      </c>
      <c r="C23" s="120" t="s">
        <v>263</v>
      </c>
      <c r="D23" s="119" t="e" cm="1">
        <f t="array" ref="D23">_xlfn.IFS('Raaka-aineet'!B23="Kyllä",Paisto!$K$2,'Raaka-aineet'!B23="Ei",Paisto!$K$3,'Raaka-aineet'!B23="Ei osaa sanoa",Paisto!$K$4)</f>
        <v>#N/A</v>
      </c>
      <c r="F23" s="2"/>
      <c r="I23" s="8"/>
      <c r="J23" t="s">
        <v>69</v>
      </c>
      <c r="K23">
        <f>COUNTIF(D37:D41,$K$2)+COUNTIF(D11,$K$2)</f>
        <v>0</v>
      </c>
      <c r="L23">
        <f>COUNTIF(D37:D41,$K$4)+COUNTIF(D11,$K$4)</f>
        <v>0</v>
      </c>
      <c r="M23" s="43">
        <f>COUNTIF(D37:D41,$K$3)+COUNTIF(D11,$K$3)</f>
        <v>0</v>
      </c>
      <c r="N23">
        <f t="shared" si="0"/>
        <v>0</v>
      </c>
    </row>
    <row r="24" spans="1:15" x14ac:dyDescent="0.25">
      <c r="A24" s="120" t="s">
        <v>23</v>
      </c>
      <c r="B24" s="106" t="s">
        <v>42</v>
      </c>
      <c r="C24" s="120" t="s">
        <v>264</v>
      </c>
      <c r="D24" s="119" t="e" cm="1">
        <f t="array" ref="D24">_xlfn.IFS('Raaka-aineet'!B24="Kyllä",Paisto!$K$2,'Raaka-aineet'!B24="Ei",Paisto!$K$3,'Raaka-aineet'!B24="Ei osaa sanoa",Paisto!$K$4)</f>
        <v>#N/A</v>
      </c>
      <c r="F24" s="2"/>
      <c r="I24" s="8"/>
      <c r="J24" t="s">
        <v>71</v>
      </c>
      <c r="K24">
        <f>COUNTIF(D42:D45,$K$2)</f>
        <v>0</v>
      </c>
      <c r="L24">
        <f>COUNTIF(D42:D45,$K$4)</f>
        <v>0</v>
      </c>
      <c r="M24" s="164">
        <f>COUNTIF(D42:D45,$K$3)</f>
        <v>0</v>
      </c>
      <c r="N24">
        <f t="shared" si="0"/>
        <v>0</v>
      </c>
    </row>
    <row r="25" spans="1:15" ht="14.25" customHeight="1" x14ac:dyDescent="0.25">
      <c r="A25" s="120" t="s">
        <v>23</v>
      </c>
      <c r="B25" s="106" t="s">
        <v>42</v>
      </c>
      <c r="C25" s="120" t="s">
        <v>265</v>
      </c>
      <c r="D25" s="119" t="e" cm="1">
        <f t="array" ref="D25">_xlfn.IFS('Raaka-aineet'!B25="Kyllä",Paisto!$K$2,'Raaka-aineet'!B25="Ei",Paisto!$K$3,'Raaka-aineet'!B25="Ei osaa sanoa",Paisto!$K$4)</f>
        <v>#N/A</v>
      </c>
      <c r="F25" s="2"/>
      <c r="I25" s="8"/>
      <c r="J25" t="s">
        <v>72</v>
      </c>
      <c r="K25">
        <f>COUNTIF(D46:D50,K2)</f>
        <v>0</v>
      </c>
      <c r="L25">
        <f>COUNTIF(D46:D50,$K$4)</f>
        <v>0</v>
      </c>
      <c r="M25" s="43">
        <f>COUNTIF(D46:D50,$K$3)</f>
        <v>0</v>
      </c>
      <c r="N25">
        <f t="shared" si="0"/>
        <v>0</v>
      </c>
    </row>
    <row r="26" spans="1:15" ht="15.75" thickBot="1" x14ac:dyDescent="0.3">
      <c r="A26" s="120" t="s">
        <v>23</v>
      </c>
      <c r="B26" s="106" t="s">
        <v>55</v>
      </c>
      <c r="C26" s="120" t="s">
        <v>266</v>
      </c>
      <c r="D26" s="119" t="e" cm="1">
        <f t="array" ref="D26">_xlfn.IFS('Raaka-aineet'!B26="Kyllä",Paisto!$K$2,'Raaka-aineet'!B26="Ei",Paisto!$K$3,'Raaka-aineet'!B26="Ei osaa sanoa",Paisto!$K$4)</f>
        <v>#N/A</v>
      </c>
      <c r="F26" s="2"/>
      <c r="G26" s="2"/>
      <c r="I26" s="10"/>
      <c r="J26" s="11" t="s">
        <v>73</v>
      </c>
      <c r="K26" s="11">
        <f>COUNTIF(D51:D55,K2)+COUNTIF(D37,K2)</f>
        <v>0</v>
      </c>
      <c r="L26" s="11">
        <f>COUNTIF(D51:D55,K4)+COUNTIF(D37,K4)</f>
        <v>0</v>
      </c>
      <c r="M26" s="165">
        <f>COUNTIF(D51:D55,K3)+COUNTIF(D37,K3)</f>
        <v>0</v>
      </c>
      <c r="N26">
        <f t="shared" si="0"/>
        <v>0</v>
      </c>
    </row>
    <row r="27" spans="1:15" x14ac:dyDescent="0.25">
      <c r="A27" s="120" t="s">
        <v>23</v>
      </c>
      <c r="B27" s="106" t="s">
        <v>55</v>
      </c>
      <c r="C27" s="120" t="s">
        <v>267</v>
      </c>
      <c r="D27" s="119" t="e" cm="1">
        <f t="array" ref="D27">_xlfn.IFS('Raaka-aineet'!B27="Kyllä",Paisto!$K$2,'Raaka-aineet'!B27="Ei",Paisto!$K$3,'Raaka-aineet'!B27="Ei osaa sanoa",Paisto!$K$4)</f>
        <v>#N/A</v>
      </c>
      <c r="F27" s="2"/>
      <c r="G27" s="2"/>
      <c r="I27" s="6" t="s">
        <v>75</v>
      </c>
      <c r="J27" s="7" t="s">
        <v>76</v>
      </c>
      <c r="K27" s="7">
        <f>COUNTIF(D57:D61,K5)</f>
        <v>0</v>
      </c>
      <c r="L27" s="7">
        <f>COUNTIF(D57:D61,K7)</f>
        <v>0</v>
      </c>
      <c r="M27" s="42">
        <f>COUNTIF(D57:D61,K6)</f>
        <v>0</v>
      </c>
      <c r="N27">
        <f t="shared" si="0"/>
        <v>0</v>
      </c>
    </row>
    <row r="28" spans="1:15" x14ac:dyDescent="0.25">
      <c r="A28" s="120" t="s">
        <v>23</v>
      </c>
      <c r="B28" s="106" t="s">
        <v>55</v>
      </c>
      <c r="C28" s="120" t="s">
        <v>268</v>
      </c>
      <c r="D28" s="119" t="e" cm="1">
        <f t="array" ref="D28">_xlfn.IFS('Raaka-aineet'!B28="Kyllä",Paisto!$K$2,'Raaka-aineet'!B28="Ei",Paisto!$K$3,'Raaka-aineet'!B28="Ei osaa sanoa",Paisto!$K$4)</f>
        <v>#N/A</v>
      </c>
      <c r="F28" s="2"/>
      <c r="I28" s="8"/>
      <c r="J28" t="s">
        <v>77</v>
      </c>
      <c r="K28">
        <f>COUNTIF(D62:D67,K5)</f>
        <v>0</v>
      </c>
      <c r="L28">
        <f>COUNTIF(D62:D67,K7)</f>
        <v>0</v>
      </c>
      <c r="M28" s="43">
        <f>COUNTIF(D62:D67,K6)</f>
        <v>0</v>
      </c>
      <c r="N28">
        <f t="shared" si="0"/>
        <v>0</v>
      </c>
    </row>
    <row r="29" spans="1:15" x14ac:dyDescent="0.25">
      <c r="A29" s="120" t="s">
        <v>23</v>
      </c>
      <c r="B29" s="106" t="s">
        <v>55</v>
      </c>
      <c r="C29" s="120" t="s">
        <v>269</v>
      </c>
      <c r="D29" s="119" t="e" cm="1">
        <f t="array" ref="D29">_xlfn.IFS('Raaka-aineet'!B29="Kyllä",Paisto!$K$2,'Raaka-aineet'!B29="Ei",Paisto!$K$3,'Raaka-aineet'!B29="Ei osaa sanoa",Paisto!$K$4)</f>
        <v>#N/A</v>
      </c>
      <c r="F29" s="2"/>
      <c r="I29" s="8"/>
      <c r="J29" t="s">
        <v>78</v>
      </c>
      <c r="K29">
        <f>COUNTIF(D68:D71,K5)+COUNTIF(D64,K5)</f>
        <v>0</v>
      </c>
      <c r="L29">
        <f>COUNTIF(D68:D71,K7)+COUNTIF(D64,K7)</f>
        <v>0</v>
      </c>
      <c r="M29" s="43">
        <f>COUNTIF(D68:D71,K6)+COUNTIF(D64,K6)</f>
        <v>0</v>
      </c>
      <c r="N29">
        <f t="shared" si="0"/>
        <v>0</v>
      </c>
    </row>
    <row r="30" spans="1:15" x14ac:dyDescent="0.25">
      <c r="A30" s="120" t="s">
        <v>23</v>
      </c>
      <c r="B30" s="106" t="s">
        <v>55</v>
      </c>
      <c r="C30" s="120" t="s">
        <v>270</v>
      </c>
      <c r="D30" s="119" t="e" cm="1">
        <f t="array" ref="D30">_xlfn.IFS('Raaka-aineet'!B30="Kyllä",Paisto!$K$2,'Raaka-aineet'!B30="Ei",Paisto!$K$3,'Raaka-aineet'!B30="Ei osaa sanoa",Paisto!$K$4)</f>
        <v>#N/A</v>
      </c>
      <c r="F30" s="2"/>
      <c r="I30" s="8"/>
      <c r="J30" t="s">
        <v>79</v>
      </c>
      <c r="K30">
        <f>COUNTIF(D72:D77,K5)</f>
        <v>0</v>
      </c>
      <c r="L30">
        <f>COUNTIF(D72:D77,K7)</f>
        <v>0</v>
      </c>
      <c r="M30" s="43">
        <f>COUNTIF(D72:D77,K6)</f>
        <v>0</v>
      </c>
      <c r="N30">
        <f t="shared" si="0"/>
        <v>0</v>
      </c>
    </row>
    <row r="31" spans="1:15" x14ac:dyDescent="0.25">
      <c r="A31" s="120" t="s">
        <v>23</v>
      </c>
      <c r="B31" s="106" t="s">
        <v>63</v>
      </c>
      <c r="C31" s="120" t="s">
        <v>271</v>
      </c>
      <c r="D31" s="119" t="e" cm="1">
        <f t="array" ref="D31">_xlfn.IFS('Raaka-aineet'!B31="Kyllä",Paisto!$K$2,'Raaka-aineet'!B31="Ei",Paisto!$K$3,'Raaka-aineet'!B31="Ei osaa sanoa",Paisto!$K$4)</f>
        <v>#N/A</v>
      </c>
      <c r="F31" s="2"/>
      <c r="I31" s="8"/>
      <c r="J31" t="s">
        <v>80</v>
      </c>
      <c r="K31">
        <f>COUNTIF(D78:D83,K5)</f>
        <v>0</v>
      </c>
      <c r="L31">
        <f>COUNTIF(D78:D83,K7)</f>
        <v>0</v>
      </c>
      <c r="M31" s="43">
        <f>COUNTIF(D78:D83,K6)</f>
        <v>0</v>
      </c>
      <c r="N31">
        <f t="shared" si="0"/>
        <v>0</v>
      </c>
    </row>
    <row r="32" spans="1:15" x14ac:dyDescent="0.25">
      <c r="A32" s="120" t="s">
        <v>23</v>
      </c>
      <c r="B32" s="106" t="s">
        <v>62</v>
      </c>
      <c r="C32" s="120" t="s">
        <v>272</v>
      </c>
      <c r="D32" s="119" t="e" cm="1">
        <f t="array" ref="D32">_xlfn.IFS('Raaka-aineet'!B32="Kyllä",Paisto!$K$2,'Raaka-aineet'!B32="Ei",Paisto!$K$3,'Raaka-aineet'!B32="Ei osaa sanoa",Paisto!$K$4)</f>
        <v>#N/A</v>
      </c>
      <c r="F32" s="2"/>
      <c r="I32" s="8"/>
      <c r="J32" t="s">
        <v>81</v>
      </c>
      <c r="K32">
        <f>COUNTIF(D84:D89,K5)</f>
        <v>0</v>
      </c>
      <c r="L32">
        <f>COUNTIF(D84:D89,K7)</f>
        <v>0</v>
      </c>
      <c r="M32" s="43">
        <f>COUNTIF(D84:D89,K6)</f>
        <v>0</v>
      </c>
      <c r="N32">
        <f t="shared" si="0"/>
        <v>0</v>
      </c>
    </row>
    <row r="33" spans="1:14" x14ac:dyDescent="0.25">
      <c r="A33" s="120" t="s">
        <v>23</v>
      </c>
      <c r="B33" s="106" t="s">
        <v>62</v>
      </c>
      <c r="C33" s="120" t="s">
        <v>273</v>
      </c>
      <c r="D33" s="119" t="e" cm="1">
        <f t="array" ref="D33">_xlfn.IFS('Raaka-aineet'!B33="Kyllä",Paisto!$K$2,'Raaka-aineet'!B33="Ei",Paisto!$K$3,'Raaka-aineet'!B33="Ei osaa sanoa",Paisto!$K$4)</f>
        <v>#N/A</v>
      </c>
      <c r="F33" s="2"/>
      <c r="I33" s="8"/>
      <c r="J33" t="s">
        <v>82</v>
      </c>
      <c r="K33">
        <f>COUNTIF(D90:D95,K5)</f>
        <v>0</v>
      </c>
      <c r="L33">
        <f>COUNTIF(D90:D95,K7)</f>
        <v>0</v>
      </c>
      <c r="M33" s="43">
        <f>COUNTIF(D90:D95,K6)</f>
        <v>0</v>
      </c>
      <c r="N33">
        <f t="shared" si="0"/>
        <v>0</v>
      </c>
    </row>
    <row r="34" spans="1:14" x14ac:dyDescent="0.25">
      <c r="A34" s="120" t="s">
        <v>23</v>
      </c>
      <c r="B34" s="106" t="s">
        <v>62</v>
      </c>
      <c r="C34" s="120" t="s">
        <v>274</v>
      </c>
      <c r="D34" s="119" t="e" cm="1">
        <f t="array" ref="D34">_xlfn.IFS('Raaka-aineet'!B34="Kyllä",Paisto!$K$2,'Raaka-aineet'!B34="Ei",Paisto!$K$3,'Raaka-aineet'!B34="Ei osaa sanoa",Paisto!$K$4)</f>
        <v>#N/A</v>
      </c>
      <c r="F34" s="2"/>
      <c r="G34" s="2"/>
      <c r="I34" s="8"/>
      <c r="J34" t="s">
        <v>83</v>
      </c>
      <c r="K34">
        <f>COUNTIF(D96:D101,K5)</f>
        <v>0</v>
      </c>
      <c r="L34">
        <f>COUNTIF(D96:D101,K7)</f>
        <v>0</v>
      </c>
      <c r="M34" s="43">
        <f>COUNTIF(D96:D101,K6)</f>
        <v>0</v>
      </c>
      <c r="N34">
        <f t="shared" si="0"/>
        <v>0</v>
      </c>
    </row>
    <row r="35" spans="1:14" x14ac:dyDescent="0.25">
      <c r="A35" s="120" t="s">
        <v>23</v>
      </c>
      <c r="B35" s="106" t="s">
        <v>62</v>
      </c>
      <c r="C35" s="120" t="s">
        <v>275</v>
      </c>
      <c r="D35" s="119" t="e" cm="1">
        <f t="array" ref="D35">_xlfn.IFS('Raaka-aineet'!B35="Kyllä",Paisto!$K$2,'Raaka-aineet'!B35="Ei",Paisto!$K$3,'Raaka-aineet'!B35="Ei osaa sanoa",Paisto!$K$4)</f>
        <v>#N/A</v>
      </c>
      <c r="F35" s="2"/>
      <c r="I35" s="8"/>
      <c r="J35" t="s">
        <v>84</v>
      </c>
      <c r="K35">
        <f>COUNTIF(D102:D106,K5)</f>
        <v>0</v>
      </c>
      <c r="L35">
        <f>COUNTIF(D102:D106,K7)</f>
        <v>0</v>
      </c>
      <c r="M35" s="43">
        <f>COUNTIF(D102:D106,K6)</f>
        <v>0</v>
      </c>
      <c r="N35">
        <f t="shared" si="0"/>
        <v>0</v>
      </c>
    </row>
    <row r="36" spans="1:14" x14ac:dyDescent="0.25">
      <c r="A36" s="120" t="s">
        <v>23</v>
      </c>
      <c r="B36" s="106" t="s">
        <v>62</v>
      </c>
      <c r="C36" s="120" t="s">
        <v>276</v>
      </c>
      <c r="D36" s="119" t="e" cm="1">
        <f t="array" ref="D36">_xlfn.IFS('Raaka-aineet'!B36="Kyllä",Paisto!$K$2,'Raaka-aineet'!B36="Ei",Paisto!$K$3,'Raaka-aineet'!B36="Ei osaa sanoa",Paisto!$K$4)</f>
        <v>#N/A</v>
      </c>
      <c r="F36" s="2"/>
      <c r="I36" s="8"/>
      <c r="J36" t="s">
        <v>85</v>
      </c>
      <c r="K36">
        <f>COUNTIF(D107:D111,K5)</f>
        <v>0</v>
      </c>
      <c r="L36">
        <f>COUNTIF(D107:D111,K7)</f>
        <v>0</v>
      </c>
      <c r="M36" s="43">
        <f>COUNTIF(D107:D111,K6)</f>
        <v>0</v>
      </c>
      <c r="N36">
        <f t="shared" si="0"/>
        <v>0</v>
      </c>
    </row>
    <row r="37" spans="1:14" x14ac:dyDescent="0.25">
      <c r="A37" s="120" t="s">
        <v>23</v>
      </c>
      <c r="B37" s="106" t="s">
        <v>172</v>
      </c>
      <c r="C37" s="120" t="s">
        <v>277</v>
      </c>
      <c r="D37" s="119" t="e" cm="1">
        <f t="array" ref="D37">_xlfn.IFS('Raaka-aineet'!B37="Kyllä",Paisto!$K$2,'Raaka-aineet'!B37="Ei",Paisto!$K$3,'Raaka-aineet'!B37="Ei osaa sanoa",Paisto!$K$4)</f>
        <v>#N/A</v>
      </c>
      <c r="F37" s="2"/>
      <c r="I37" s="8"/>
      <c r="J37" t="s">
        <v>86</v>
      </c>
      <c r="K37">
        <f>COUNTIF(D112:D116,K5)</f>
        <v>0</v>
      </c>
      <c r="L37">
        <f>COUNTIF(D112:D116,K7)</f>
        <v>0</v>
      </c>
      <c r="M37" s="43">
        <f>COUNTIF(D112:D116,K6)</f>
        <v>0</v>
      </c>
      <c r="N37">
        <f t="shared" si="0"/>
        <v>0</v>
      </c>
    </row>
    <row r="38" spans="1:14" x14ac:dyDescent="0.25">
      <c r="A38" s="120" t="s">
        <v>23</v>
      </c>
      <c r="B38" s="106" t="s">
        <v>69</v>
      </c>
      <c r="C38" s="120" t="s">
        <v>278</v>
      </c>
      <c r="D38" s="119" t="e" cm="1">
        <f t="array" ref="D38">_xlfn.IFS('Raaka-aineet'!B38="Kyllä",Paisto!$K$2,'Raaka-aineet'!B38="Ei",Paisto!$K$3,'Raaka-aineet'!B38="Ei osaa sanoa",Paisto!$K$4)</f>
        <v>#N/A</v>
      </c>
      <c r="F38" s="2"/>
      <c r="I38" s="8"/>
      <c r="J38" t="s">
        <v>87</v>
      </c>
      <c r="K38">
        <f>COUNTIF(D117:D120,K5)</f>
        <v>0</v>
      </c>
      <c r="L38">
        <f>COUNTIF(D117:D120,K7)</f>
        <v>0</v>
      </c>
      <c r="M38" s="43">
        <f>COUNTIF(D117:D120,K6)</f>
        <v>0</v>
      </c>
      <c r="N38">
        <f t="shared" si="0"/>
        <v>0</v>
      </c>
    </row>
    <row r="39" spans="1:14" x14ac:dyDescent="0.25">
      <c r="A39" s="120" t="s">
        <v>23</v>
      </c>
      <c r="B39" s="106" t="s">
        <v>69</v>
      </c>
      <c r="C39" s="120" t="s">
        <v>279</v>
      </c>
      <c r="D39" s="119" t="e" cm="1">
        <f t="array" ref="D39">_xlfn.IFS('Raaka-aineet'!B39="Kyllä",Paisto!$K$2,'Raaka-aineet'!B39="Ei",Paisto!$K$3,'Raaka-aineet'!B39="Ei osaa sanoa",Paisto!$K$4)</f>
        <v>#N/A</v>
      </c>
      <c r="F39" s="2"/>
      <c r="G39" s="2"/>
      <c r="I39" s="8"/>
      <c r="J39" t="s">
        <v>88</v>
      </c>
      <c r="K39">
        <f>COUNTIF(D121:D124,K5)</f>
        <v>0</v>
      </c>
      <c r="L39">
        <f>COUNTIF(D121:D124,K7)</f>
        <v>0</v>
      </c>
      <c r="M39" s="43">
        <f>COUNTIF(D121:D124,K6)</f>
        <v>0</v>
      </c>
      <c r="N39">
        <f t="shared" si="0"/>
        <v>0</v>
      </c>
    </row>
    <row r="40" spans="1:14" ht="15.75" thickBot="1" x14ac:dyDescent="0.3">
      <c r="A40" s="120" t="s">
        <v>23</v>
      </c>
      <c r="B40" s="106" t="s">
        <v>69</v>
      </c>
      <c r="C40" s="120" t="s">
        <v>280</v>
      </c>
      <c r="D40" s="119" t="e" cm="1">
        <f t="array" ref="D40">_xlfn.IFS('Raaka-aineet'!B40="Kyllä",Paisto!$K$2,'Raaka-aineet'!B40="Ei",Paisto!$K$3,'Raaka-aineet'!B40="Ei osaa sanoa",Paisto!$K$4)</f>
        <v>#N/A</v>
      </c>
      <c r="F40" s="2"/>
      <c r="I40" s="8"/>
      <c r="J40" t="s">
        <v>89</v>
      </c>
      <c r="K40">
        <f>COUNTIF(D125:D129,K5)</f>
        <v>0</v>
      </c>
      <c r="L40">
        <f>COUNTIF(D125:D129,K7)</f>
        <v>0</v>
      </c>
      <c r="M40" s="43">
        <f>COUNTIF(D125:D129,K6)</f>
        <v>0</v>
      </c>
      <c r="N40">
        <f t="shared" si="0"/>
        <v>0</v>
      </c>
    </row>
    <row r="41" spans="1:14" x14ac:dyDescent="0.25">
      <c r="A41" s="120" t="s">
        <v>23</v>
      </c>
      <c r="B41" s="106" t="s">
        <v>69</v>
      </c>
      <c r="C41" s="120" t="s">
        <v>161</v>
      </c>
      <c r="D41" s="119" t="e" cm="1">
        <f t="array" ref="D41">_xlfn.IFS('Raaka-aineet'!B41="Kyllä",Paisto!$K$2,'Raaka-aineet'!B41="Ei",Paisto!$K$3,'Raaka-aineet'!B41="Ei osaa sanoa",Paisto!$K$4)</f>
        <v>#N/A</v>
      </c>
      <c r="F41" s="2"/>
      <c r="I41" s="6" t="s">
        <v>90</v>
      </c>
      <c r="J41" s="7" t="s">
        <v>91</v>
      </c>
      <c r="K41" s="7">
        <f>COUNTIF(D132:D136,K8)</f>
        <v>0</v>
      </c>
      <c r="L41" s="7">
        <f>COUNTIF(D132:D136,K10)</f>
        <v>0</v>
      </c>
      <c r="M41" s="42">
        <f>COUNTIF(D132:D136,K9)</f>
        <v>0</v>
      </c>
      <c r="N41">
        <f t="shared" si="0"/>
        <v>0</v>
      </c>
    </row>
    <row r="42" spans="1:14" x14ac:dyDescent="0.25">
      <c r="A42" s="120" t="s">
        <v>23</v>
      </c>
      <c r="B42" s="106" t="s">
        <v>71</v>
      </c>
      <c r="C42" s="120" t="s">
        <v>281</v>
      </c>
      <c r="D42" s="119" t="e" cm="1">
        <f t="array" ref="D42">_xlfn.IFS('Raaka-aineet'!B42="Kyllä",Paisto!$K$2,'Raaka-aineet'!B42="Ei",Paisto!$K$3,'Raaka-aineet'!B42="Ei osaa sanoa",Paisto!$K$4)</f>
        <v>#N/A</v>
      </c>
      <c r="F42" s="2"/>
      <c r="I42" s="8"/>
      <c r="J42" t="s">
        <v>92</v>
      </c>
      <c r="K42">
        <f>COUNTIF(D137:D141,K8)</f>
        <v>0</v>
      </c>
      <c r="L42">
        <f>COUNTIF(D137:D141,K10)</f>
        <v>0</v>
      </c>
      <c r="M42" s="43">
        <f>COUNTIF(D137:D141,K9)</f>
        <v>0</v>
      </c>
      <c r="N42">
        <f t="shared" si="0"/>
        <v>0</v>
      </c>
    </row>
    <row r="43" spans="1:14" x14ac:dyDescent="0.25">
      <c r="A43" s="120" t="s">
        <v>23</v>
      </c>
      <c r="B43" s="106" t="s">
        <v>71</v>
      </c>
      <c r="C43" s="120" t="s">
        <v>139</v>
      </c>
      <c r="D43" s="119" t="e" cm="1">
        <f t="array" ref="D43">_xlfn.IFS('Raaka-aineet'!B43="Kyllä",Paisto!$K$2,'Raaka-aineet'!B43="Ei",Paisto!$K$3,'Raaka-aineet'!B43="Ei osaa sanoa",Paisto!$K$4)</f>
        <v>#N/A</v>
      </c>
      <c r="F43" s="2"/>
      <c r="I43" s="8"/>
      <c r="J43" t="s">
        <v>93</v>
      </c>
      <c r="K43">
        <f>COUNTIF(D142:D147,K8)</f>
        <v>0</v>
      </c>
      <c r="L43">
        <f>COUNTIF(D142:D147,K10)</f>
        <v>0</v>
      </c>
      <c r="M43" s="43">
        <f>COUNTIF(D142:D147,K9)</f>
        <v>0</v>
      </c>
      <c r="N43">
        <f t="shared" si="0"/>
        <v>0</v>
      </c>
    </row>
    <row r="44" spans="1:14" x14ac:dyDescent="0.25">
      <c r="A44" s="120" t="s">
        <v>23</v>
      </c>
      <c r="B44" s="106" t="s">
        <v>71</v>
      </c>
      <c r="C44" s="120" t="s">
        <v>282</v>
      </c>
      <c r="D44" s="119" t="e" cm="1">
        <f t="array" ref="D44">_xlfn.IFS('Raaka-aineet'!B44="Kyllä",Paisto!$K$2,'Raaka-aineet'!B44="Ei",Paisto!$K$3,'Raaka-aineet'!B44="Ei osaa sanoa",Paisto!$K$4)</f>
        <v>#N/A</v>
      </c>
      <c r="F44" s="2"/>
      <c r="I44" s="8"/>
      <c r="J44" t="s">
        <v>94</v>
      </c>
      <c r="K44">
        <f>COUNTIF(D148:D152,K8)</f>
        <v>0</v>
      </c>
      <c r="L44">
        <f>COUNTIF(D148:D152,K10)</f>
        <v>0</v>
      </c>
      <c r="M44" s="43">
        <f>COUNTIF(D148:D152,K9)</f>
        <v>0</v>
      </c>
      <c r="N44">
        <f t="shared" si="0"/>
        <v>0</v>
      </c>
    </row>
    <row r="45" spans="1:14" x14ac:dyDescent="0.25">
      <c r="A45" s="120" t="s">
        <v>23</v>
      </c>
      <c r="B45" s="106" t="s">
        <v>71</v>
      </c>
      <c r="C45" s="120" t="s">
        <v>283</v>
      </c>
      <c r="D45" s="119" t="e" cm="1">
        <f t="array" ref="D45">_xlfn.IFS('Raaka-aineet'!B45="Kyllä",Paisto!$K$2,'Raaka-aineet'!B45="Ei",Paisto!$K$3,'Raaka-aineet'!B45="Ei osaa sanoa",Paisto!$K$4)</f>
        <v>#N/A</v>
      </c>
      <c r="F45" s="2"/>
      <c r="I45" s="8"/>
      <c r="J45" t="s">
        <v>95</v>
      </c>
      <c r="K45">
        <f>COUNTIF(D153:D157,K8)</f>
        <v>0</v>
      </c>
      <c r="L45">
        <f>COUNTIF(D153:D157,K10)</f>
        <v>0</v>
      </c>
      <c r="M45" s="43">
        <f>COUNTIF(D153:D157,K10)</f>
        <v>0</v>
      </c>
      <c r="N45">
        <f t="shared" si="0"/>
        <v>0</v>
      </c>
    </row>
    <row r="46" spans="1:14" x14ac:dyDescent="0.25">
      <c r="A46" s="120" t="s">
        <v>23</v>
      </c>
      <c r="B46" s="106" t="s">
        <v>72</v>
      </c>
      <c r="C46" s="120" t="s">
        <v>284</v>
      </c>
      <c r="D46" s="119" t="e" cm="1">
        <f t="array" ref="D46">_xlfn.IFS('Raaka-aineet'!B46="Kyllä",Paisto!$K$2,'Raaka-aineet'!B46="Ei",Paisto!$K$3,'Raaka-aineet'!B46="Ei osaa sanoa",Paisto!$K$4)</f>
        <v>#N/A</v>
      </c>
      <c r="F46" s="2"/>
      <c r="I46" s="8"/>
      <c r="J46" t="s">
        <v>96</v>
      </c>
      <c r="K46">
        <f>COUNTIF(D158:D162,K8)</f>
        <v>0</v>
      </c>
      <c r="L46">
        <f>COUNTIF(D158:D162,K10)</f>
        <v>0</v>
      </c>
      <c r="M46" s="43">
        <f>COUNTIF(D158:D162,K9)</f>
        <v>0</v>
      </c>
      <c r="N46">
        <f t="shared" si="0"/>
        <v>0</v>
      </c>
    </row>
    <row r="47" spans="1:14" x14ac:dyDescent="0.25">
      <c r="A47" s="120" t="s">
        <v>23</v>
      </c>
      <c r="B47" s="106" t="s">
        <v>72</v>
      </c>
      <c r="C47" s="120" t="s">
        <v>285</v>
      </c>
      <c r="D47" s="119" t="e" cm="1">
        <f t="array" ref="D47">_xlfn.IFS('Raaka-aineet'!B47="Kyllä",Paisto!$K$2,'Raaka-aineet'!B47="Ei",Paisto!$K$3,'Raaka-aineet'!B47="Ei osaa sanoa",Paisto!$K$4)</f>
        <v>#N/A</v>
      </c>
      <c r="F47" s="2"/>
      <c r="I47" s="8"/>
      <c r="J47" t="s">
        <v>97</v>
      </c>
      <c r="K47">
        <f>COUNTIF(D163:D168,K8)</f>
        <v>0</v>
      </c>
      <c r="L47">
        <f>COUNTIF(D163:D168,K10)</f>
        <v>0</v>
      </c>
      <c r="M47" s="43">
        <f>COUNTIF(D163:D168,K9)</f>
        <v>0</v>
      </c>
      <c r="N47">
        <f t="shared" si="0"/>
        <v>0</v>
      </c>
    </row>
    <row r="48" spans="1:14" x14ac:dyDescent="0.25">
      <c r="A48" s="120" t="s">
        <v>23</v>
      </c>
      <c r="B48" s="106" t="s">
        <v>72</v>
      </c>
      <c r="C48" s="120" t="s">
        <v>286</v>
      </c>
      <c r="D48" s="119" t="e" cm="1">
        <f t="array" ref="D48">_xlfn.IFS('Raaka-aineet'!B48="Kyllä",Paisto!$K$2,'Raaka-aineet'!B48="Ei",Paisto!$K$3,'Raaka-aineet'!B48="Ei osaa sanoa",Paisto!$K$4)</f>
        <v>#N/A</v>
      </c>
      <c r="F48" s="2"/>
      <c r="I48" s="8"/>
      <c r="J48" s="5" t="s">
        <v>82</v>
      </c>
      <c r="K48">
        <f>COUNTIF(D169:D174,K8)</f>
        <v>0</v>
      </c>
      <c r="L48">
        <f>COUNTIF(D169:D174,K10)</f>
        <v>0</v>
      </c>
      <c r="M48" s="43">
        <f>COUNTIF(D169:D174,K9)</f>
        <v>0</v>
      </c>
      <c r="N48">
        <f t="shared" si="0"/>
        <v>0</v>
      </c>
    </row>
    <row r="49" spans="1:14" x14ac:dyDescent="0.25">
      <c r="A49" s="120" t="s">
        <v>23</v>
      </c>
      <c r="B49" s="106" t="s">
        <v>72</v>
      </c>
      <c r="C49" s="120" t="s">
        <v>287</v>
      </c>
      <c r="D49" s="119" t="e" cm="1">
        <f t="array" ref="D49">_xlfn.IFS('Raaka-aineet'!B49="Kyllä",Paisto!$K$2,'Raaka-aineet'!B49="Ei",Paisto!$K$3,'Raaka-aineet'!B49="Ei osaa sanoa",Paisto!$K$4)</f>
        <v>#N/A</v>
      </c>
      <c r="F49" s="2"/>
      <c r="I49" s="8"/>
      <c r="J49" t="s">
        <v>98</v>
      </c>
      <c r="K49">
        <f>COUNTIF(D175:D180,K8)</f>
        <v>0</v>
      </c>
      <c r="L49">
        <f>COUNTIF(D175:D180,K10)</f>
        <v>0</v>
      </c>
      <c r="M49" s="43">
        <f>COUNTIF(D175:D180,K9)</f>
        <v>0</v>
      </c>
      <c r="N49">
        <f t="shared" si="0"/>
        <v>0</v>
      </c>
    </row>
    <row r="50" spans="1:14" x14ac:dyDescent="0.25">
      <c r="A50" s="120" t="s">
        <v>23</v>
      </c>
      <c r="B50" s="106" t="s">
        <v>72</v>
      </c>
      <c r="C50" s="120" t="s">
        <v>252</v>
      </c>
      <c r="D50" s="119" t="e" cm="1">
        <f t="array" ref="D50">_xlfn.IFS('Raaka-aineet'!B50="Kyllä",Paisto!$K$2,'Raaka-aineet'!B50="Ei",Paisto!$K$3,'Raaka-aineet'!B50="Ei osaa sanoa",Paisto!$K$4)</f>
        <v>#N/A</v>
      </c>
      <c r="F50" s="2"/>
      <c r="I50" s="8"/>
      <c r="J50" t="s">
        <v>99</v>
      </c>
      <c r="K50">
        <f>COUNTIF(D181:D184,K8)</f>
        <v>0</v>
      </c>
      <c r="L50">
        <f>COUNTIF(D181:D184,K10)</f>
        <v>0</v>
      </c>
      <c r="M50" s="43">
        <f>COUNTIF(D181:D184,K9)</f>
        <v>0</v>
      </c>
      <c r="N50">
        <f t="shared" si="0"/>
        <v>0</v>
      </c>
    </row>
    <row r="51" spans="1:14" x14ac:dyDescent="0.25">
      <c r="A51" s="120" t="s">
        <v>23</v>
      </c>
      <c r="B51" s="106" t="s">
        <v>73</v>
      </c>
      <c r="C51" s="120" t="s">
        <v>264</v>
      </c>
      <c r="D51" s="119" t="e" cm="1">
        <f t="array" ref="D51">_xlfn.IFS('Raaka-aineet'!B51="Kyllä",Paisto!$K$2,'Raaka-aineet'!B51="Ei",Paisto!$K$3,'Raaka-aineet'!B51="Ei osaa sanoa",Paisto!$K$4)</f>
        <v>#N/A</v>
      </c>
      <c r="F51" s="2"/>
      <c r="I51" s="8"/>
      <c r="J51" t="s">
        <v>167</v>
      </c>
      <c r="K51">
        <f>COUNTIF(D185:D188,K8)</f>
        <v>0</v>
      </c>
      <c r="L51">
        <f>COUNTIF(D185:D188,K10)</f>
        <v>0</v>
      </c>
      <c r="M51" s="43">
        <f>COUNTIF(D185:D188,K9)</f>
        <v>0</v>
      </c>
      <c r="N51">
        <f t="shared" si="0"/>
        <v>0</v>
      </c>
    </row>
    <row r="52" spans="1:14" x14ac:dyDescent="0.25">
      <c r="A52" s="120" t="s">
        <v>23</v>
      </c>
      <c r="B52" s="106" t="s">
        <v>73</v>
      </c>
      <c r="C52" s="120" t="s">
        <v>288</v>
      </c>
      <c r="D52" s="119" t="e" cm="1">
        <f t="array" ref="D52">_xlfn.IFS('Raaka-aineet'!B52="Kyllä",Paisto!$K$2,'Raaka-aineet'!B52="Ei",Paisto!$K$3,'Raaka-aineet'!B52="Ei osaa sanoa",Paisto!$K$4)</f>
        <v>#N/A</v>
      </c>
      <c r="F52" s="2"/>
      <c r="I52" s="8"/>
      <c r="J52" t="s">
        <v>168</v>
      </c>
      <c r="K52">
        <f>COUNTIF(D189:D191,K8)+COUNTIF(D185,K8)</f>
        <v>0</v>
      </c>
      <c r="L52">
        <f>COUNTIF(D189:D191,K10)+COUNTIF(D185,K10)</f>
        <v>0</v>
      </c>
      <c r="M52" s="43">
        <f>COUNTIF(D189:D191,K9)+COUNTIF(D185,K9)</f>
        <v>0</v>
      </c>
      <c r="N52">
        <f t="shared" si="0"/>
        <v>0</v>
      </c>
    </row>
    <row r="53" spans="1:14" x14ac:dyDescent="0.25">
      <c r="A53" s="120" t="s">
        <v>23</v>
      </c>
      <c r="B53" s="106" t="s">
        <v>73</v>
      </c>
      <c r="C53" s="120" t="s">
        <v>289</v>
      </c>
      <c r="D53" s="119" t="e" cm="1">
        <f t="array" ref="D53">_xlfn.IFS('Raaka-aineet'!B53="Kyllä",Paisto!$K$2,'Raaka-aineet'!B53="Ei",Paisto!$K$3,'Raaka-aineet'!B53="Ei osaa sanoa",Paisto!$K$4)</f>
        <v>#N/A</v>
      </c>
      <c r="F53" s="2"/>
      <c r="I53" s="8"/>
      <c r="J53" t="s">
        <v>102</v>
      </c>
      <c r="K53">
        <f>COUNTIF(D192:D196,K8)</f>
        <v>0</v>
      </c>
      <c r="L53">
        <f>COUNTIF(D192:D196,K10)</f>
        <v>0</v>
      </c>
      <c r="M53" s="43">
        <f>COUNTIF(D192:D196,K9)</f>
        <v>0</v>
      </c>
      <c r="N53">
        <f t="shared" si="0"/>
        <v>0</v>
      </c>
    </row>
    <row r="54" spans="1:14" ht="15.75" thickBot="1" x14ac:dyDescent="0.3">
      <c r="A54" s="120" t="s">
        <v>23</v>
      </c>
      <c r="B54" s="106" t="s">
        <v>73</v>
      </c>
      <c r="C54" s="120" t="s">
        <v>290</v>
      </c>
      <c r="D54" s="119" t="e" cm="1">
        <f t="array" ref="D54">_xlfn.IFS('Raaka-aineet'!B54="Kyllä",Paisto!$K$2,'Raaka-aineet'!B54="Ei",Paisto!$K$3,'Raaka-aineet'!B54="Ei osaa sanoa",Paisto!$K$4)</f>
        <v>#N/A</v>
      </c>
      <c r="F54" s="2"/>
      <c r="I54" s="10"/>
      <c r="J54" s="11" t="s">
        <v>103</v>
      </c>
      <c r="K54" s="11">
        <f>COUNTIF(D197:D201,K8)</f>
        <v>0</v>
      </c>
      <c r="L54" s="11">
        <f>COUNTIF(D197:D201,K10)</f>
        <v>0</v>
      </c>
      <c r="M54" s="37">
        <f>COUNTIF(D197:D201,K9)</f>
        <v>0</v>
      </c>
      <c r="N54">
        <f t="shared" si="0"/>
        <v>0</v>
      </c>
    </row>
    <row r="55" spans="1:14" x14ac:dyDescent="0.25">
      <c r="A55" s="120" t="s">
        <v>23</v>
      </c>
      <c r="B55" s="106" t="s">
        <v>73</v>
      </c>
      <c r="C55" s="120" t="s">
        <v>291</v>
      </c>
      <c r="D55" s="119" t="e" cm="1">
        <f t="array" ref="D55">_xlfn.IFS('Raaka-aineet'!B55="Kyllä",Paisto!$K$2,'Raaka-aineet'!B55="Ei",Paisto!$K$3,'Raaka-aineet'!B55="Ei osaa sanoa",Paisto!$K$4)</f>
        <v>#N/A</v>
      </c>
      <c r="F55" s="2"/>
      <c r="K55" s="9"/>
      <c r="L55" s="9"/>
    </row>
    <row r="56" spans="1:14" x14ac:dyDescent="0.25">
      <c r="D56" s="2"/>
      <c r="F56" s="2"/>
      <c r="K56" s="9"/>
      <c r="L56" s="9"/>
    </row>
    <row r="57" spans="1:14" x14ac:dyDescent="0.25">
      <c r="A57" s="121" t="s">
        <v>136</v>
      </c>
      <c r="B57" s="108" t="s">
        <v>76</v>
      </c>
      <c r="C57" s="121" t="s">
        <v>292</v>
      </c>
      <c r="D57" s="122" t="e" cm="1">
        <f t="array" ref="D57">_xlfn.IFS('Raaka-aineet'!B57="Kyllä",Paisto!$K$5,'Raaka-aineet'!B57="Ei",Paisto!$K$6,'Raaka-aineet'!B57="Ei osaa sanoa",Paisto!$K$7)</f>
        <v>#N/A</v>
      </c>
      <c r="F57" s="2"/>
      <c r="K57" s="9"/>
      <c r="L57" s="9"/>
    </row>
    <row r="58" spans="1:14" x14ac:dyDescent="0.25">
      <c r="A58" s="121" t="s">
        <v>136</v>
      </c>
      <c r="B58" s="108" t="s">
        <v>76</v>
      </c>
      <c r="C58" s="121" t="s">
        <v>293</v>
      </c>
      <c r="D58" s="122" t="e" cm="1">
        <f t="array" ref="D58">_xlfn.IFS('Raaka-aineet'!B58="Kyllä",Paisto!$K$5,'Raaka-aineet'!B58="Ei",Paisto!$K$6,'Raaka-aineet'!B58="Ei osaa sanoa",Paisto!$K$7)</f>
        <v>#N/A</v>
      </c>
      <c r="F58" s="2"/>
      <c r="K58" s="9"/>
      <c r="L58" s="9"/>
    </row>
    <row r="59" spans="1:14" x14ac:dyDescent="0.25">
      <c r="A59" s="121" t="s">
        <v>136</v>
      </c>
      <c r="B59" s="108" t="s">
        <v>76</v>
      </c>
      <c r="C59" s="121" t="s">
        <v>249</v>
      </c>
      <c r="D59" s="122" t="e" cm="1">
        <f t="array" ref="D59">_xlfn.IFS('Raaka-aineet'!B59="Kyllä",Paisto!$K$5,'Raaka-aineet'!B59="Ei",Paisto!$K$6,'Raaka-aineet'!B59="Ei osaa sanoa",Paisto!$K$7)</f>
        <v>#N/A</v>
      </c>
      <c r="F59" s="2"/>
      <c r="K59" s="9"/>
      <c r="L59" s="9"/>
    </row>
    <row r="60" spans="1:14" x14ac:dyDescent="0.25">
      <c r="A60" s="121" t="s">
        <v>136</v>
      </c>
      <c r="B60" s="108" t="s">
        <v>76</v>
      </c>
      <c r="C60" s="121" t="s">
        <v>294</v>
      </c>
      <c r="D60" s="122" t="e" cm="1">
        <f t="array" ref="D60">_xlfn.IFS('Raaka-aineet'!B60="Kyllä",Paisto!$K$5,'Raaka-aineet'!B60="Ei",Paisto!$K$6,'Raaka-aineet'!B60="Ei osaa sanoa",Paisto!$K$7)</f>
        <v>#N/A</v>
      </c>
      <c r="F60" s="2"/>
      <c r="K60" s="9"/>
      <c r="L60" s="9"/>
    </row>
    <row r="61" spans="1:14" x14ac:dyDescent="0.25">
      <c r="A61" s="121" t="s">
        <v>136</v>
      </c>
      <c r="B61" s="108" t="s">
        <v>76</v>
      </c>
      <c r="C61" s="121" t="s">
        <v>252</v>
      </c>
      <c r="D61" s="122" t="e" cm="1">
        <f t="array" ref="D61">_xlfn.IFS('Raaka-aineet'!B61="Kyllä",Paisto!$K$5,'Raaka-aineet'!B61="Ei",Paisto!$K$6,'Raaka-aineet'!B61="Ei osaa sanoa",Paisto!$K$7)</f>
        <v>#N/A</v>
      </c>
      <c r="F61" s="2"/>
      <c r="K61" s="9"/>
      <c r="L61" s="9"/>
    </row>
    <row r="62" spans="1:14" x14ac:dyDescent="0.25">
      <c r="A62" s="121" t="s">
        <v>136</v>
      </c>
      <c r="B62" s="108" t="s">
        <v>77</v>
      </c>
      <c r="C62" s="121" t="s">
        <v>295</v>
      </c>
      <c r="D62" s="122" t="e" cm="1">
        <f t="array" ref="D62">_xlfn.IFS('Raaka-aineet'!B62="Kyllä",Paisto!$K$5,'Raaka-aineet'!B62="Ei",Paisto!$K$6,'Raaka-aineet'!B62="Ei osaa sanoa",Paisto!$K$7)</f>
        <v>#N/A</v>
      </c>
      <c r="F62" s="2"/>
    </row>
    <row r="63" spans="1:14" x14ac:dyDescent="0.25">
      <c r="A63" s="121" t="s">
        <v>136</v>
      </c>
      <c r="B63" s="108" t="s">
        <v>77</v>
      </c>
      <c r="C63" s="121" t="s">
        <v>296</v>
      </c>
      <c r="D63" s="122" t="e" cm="1">
        <f t="array" ref="D63">_xlfn.IFS('Raaka-aineet'!B63="Kyllä",Paisto!$K$5,'Raaka-aineet'!B63="Ei",Paisto!$K$6,'Raaka-aineet'!B63="Ei osaa sanoa",Paisto!$K$7)</f>
        <v>#N/A</v>
      </c>
      <c r="F63" s="2"/>
    </row>
    <row r="64" spans="1:14" x14ac:dyDescent="0.25">
      <c r="A64" s="121" t="s">
        <v>136</v>
      </c>
      <c r="B64" s="108" t="s">
        <v>125</v>
      </c>
      <c r="C64" s="121" t="s">
        <v>297</v>
      </c>
      <c r="D64" s="122" t="e" cm="1">
        <f t="array" ref="D64">_xlfn.IFS('Raaka-aineet'!B64="Kyllä",Paisto!$K$5,'Raaka-aineet'!B64="Ei",Paisto!$K$6,'Raaka-aineet'!B64="Ei osaa sanoa",Paisto!$K$7)</f>
        <v>#N/A</v>
      </c>
      <c r="F64" s="2"/>
    </row>
    <row r="65" spans="1:6" x14ac:dyDescent="0.25">
      <c r="A65" s="121" t="s">
        <v>136</v>
      </c>
      <c r="B65" s="108" t="s">
        <v>77</v>
      </c>
      <c r="C65" s="121" t="s">
        <v>246</v>
      </c>
      <c r="D65" s="122" t="e" cm="1">
        <f t="array" ref="D65">_xlfn.IFS('Raaka-aineet'!B65="Kyllä",Paisto!$K$5,'Raaka-aineet'!B65="Ei",Paisto!$K$6,'Raaka-aineet'!B65="Ei osaa sanoa",Paisto!$K$7)</f>
        <v>#N/A</v>
      </c>
      <c r="F65" s="2"/>
    </row>
    <row r="66" spans="1:6" x14ac:dyDescent="0.25">
      <c r="A66" s="121" t="s">
        <v>136</v>
      </c>
      <c r="B66" s="108" t="s">
        <v>77</v>
      </c>
      <c r="C66" s="121" t="s">
        <v>298</v>
      </c>
      <c r="D66" s="122" t="e" cm="1">
        <f t="array" ref="D66">_xlfn.IFS('Raaka-aineet'!B66="Kyllä",Paisto!$K$5,'Raaka-aineet'!B66="Ei",Paisto!$K$6,'Raaka-aineet'!B66="Ei osaa sanoa",Paisto!$K$7)</f>
        <v>#N/A</v>
      </c>
      <c r="F66" s="2"/>
    </row>
    <row r="67" spans="1:6" x14ac:dyDescent="0.25">
      <c r="A67" s="121" t="s">
        <v>136</v>
      </c>
      <c r="B67" s="108" t="s">
        <v>77</v>
      </c>
      <c r="C67" s="121" t="s">
        <v>299</v>
      </c>
      <c r="D67" s="122" t="e" cm="1">
        <f t="array" ref="D67">_xlfn.IFS('Raaka-aineet'!B67="Kyllä",Paisto!$K$5,'Raaka-aineet'!B67="Ei",Paisto!$K$6,'Raaka-aineet'!B67="Ei osaa sanoa",Paisto!$K$7)</f>
        <v>#N/A</v>
      </c>
      <c r="F67" s="2"/>
    </row>
    <row r="68" spans="1:6" x14ac:dyDescent="0.25">
      <c r="A68" s="121" t="s">
        <v>136</v>
      </c>
      <c r="B68" s="108" t="s">
        <v>78</v>
      </c>
      <c r="C68" s="121" t="s">
        <v>300</v>
      </c>
      <c r="D68" s="122" t="e" cm="1">
        <f t="array" ref="D68">_xlfn.IFS('Raaka-aineet'!B68="Kyllä",Paisto!$K$5,'Raaka-aineet'!B68="Ei",Paisto!$K$6,'Raaka-aineet'!B68="Ei osaa sanoa",Paisto!$K$7)</f>
        <v>#N/A</v>
      </c>
      <c r="F68" s="2"/>
    </row>
    <row r="69" spans="1:6" x14ac:dyDescent="0.25">
      <c r="A69" s="121" t="s">
        <v>136</v>
      </c>
      <c r="B69" s="108" t="s">
        <v>78</v>
      </c>
      <c r="C69" s="121" t="s">
        <v>301</v>
      </c>
      <c r="D69" s="122" t="e" cm="1">
        <f t="array" ref="D69">_xlfn.IFS('Raaka-aineet'!B69="Kyllä",Paisto!$K$5,'Raaka-aineet'!B69="Ei",Paisto!$K$6,'Raaka-aineet'!B69="Ei osaa sanoa",Paisto!$K$7)</f>
        <v>#N/A</v>
      </c>
      <c r="F69" s="2"/>
    </row>
    <row r="70" spans="1:6" x14ac:dyDescent="0.25">
      <c r="A70" s="121" t="s">
        <v>136</v>
      </c>
      <c r="B70" s="108" t="s">
        <v>78</v>
      </c>
      <c r="C70" s="121" t="s">
        <v>302</v>
      </c>
      <c r="D70" s="122" t="e" cm="1">
        <f t="array" ref="D70">_xlfn.IFS('Raaka-aineet'!B70="Kyllä",Paisto!$K$5,'Raaka-aineet'!B70="Ei",Paisto!$K$6,'Raaka-aineet'!B70="Ei osaa sanoa",Paisto!$K$7)</f>
        <v>#N/A</v>
      </c>
      <c r="F70" s="2"/>
    </row>
    <row r="71" spans="1:6" x14ac:dyDescent="0.25">
      <c r="A71" s="121" t="s">
        <v>136</v>
      </c>
      <c r="B71" s="108" t="s">
        <v>78</v>
      </c>
      <c r="C71" s="121" t="s">
        <v>303</v>
      </c>
      <c r="D71" s="122" t="e" cm="1">
        <f t="array" ref="D71">_xlfn.IFS('Raaka-aineet'!B71="Kyllä",Paisto!$K$5,'Raaka-aineet'!B71="Ei",Paisto!$K$6,'Raaka-aineet'!B71="Ei osaa sanoa",Paisto!$K$7)</f>
        <v>#N/A</v>
      </c>
      <c r="F71" s="2"/>
    </row>
    <row r="72" spans="1:6" x14ac:dyDescent="0.25">
      <c r="A72" s="121" t="s">
        <v>136</v>
      </c>
      <c r="B72" s="108" t="s">
        <v>79</v>
      </c>
      <c r="C72" s="121" t="s">
        <v>304</v>
      </c>
      <c r="D72" s="122" t="e" cm="1">
        <f t="array" ref="D72">_xlfn.IFS('Raaka-aineet'!B72="Kyllä",Paisto!$K$5,'Raaka-aineet'!B72="Ei",Paisto!$K$6,'Raaka-aineet'!B72="Ei osaa sanoa",Paisto!$K$7)</f>
        <v>#N/A</v>
      </c>
      <c r="F72" s="2"/>
    </row>
    <row r="73" spans="1:6" x14ac:dyDescent="0.25">
      <c r="A73" s="121" t="s">
        <v>136</v>
      </c>
      <c r="B73" s="108" t="s">
        <v>79</v>
      </c>
      <c r="C73" s="121" t="s">
        <v>305</v>
      </c>
      <c r="D73" s="122" t="e" cm="1">
        <f t="array" ref="D73">_xlfn.IFS('Raaka-aineet'!B73="Kyllä",Paisto!$K$5,'Raaka-aineet'!B73="Ei",Paisto!$K$6,'Raaka-aineet'!B73="Ei osaa sanoa",Paisto!$K$7)</f>
        <v>#N/A</v>
      </c>
      <c r="F73" s="2"/>
    </row>
    <row r="74" spans="1:6" x14ac:dyDescent="0.25">
      <c r="A74" s="121" t="s">
        <v>136</v>
      </c>
      <c r="B74" s="108" t="s">
        <v>79</v>
      </c>
      <c r="C74" s="121" t="s">
        <v>306</v>
      </c>
      <c r="D74" s="122" t="e" cm="1">
        <f t="array" ref="D74">_xlfn.IFS('Raaka-aineet'!B74="Kyllä",Paisto!$K$5,'Raaka-aineet'!B74="Ei",Paisto!$K$6,'Raaka-aineet'!B74="Ei osaa sanoa",Paisto!$K$7)</f>
        <v>#N/A</v>
      </c>
      <c r="F74" s="2"/>
    </row>
    <row r="75" spans="1:6" x14ac:dyDescent="0.25">
      <c r="A75" s="121" t="s">
        <v>136</v>
      </c>
      <c r="B75" s="108" t="s">
        <v>79</v>
      </c>
      <c r="C75" s="121" t="s">
        <v>307</v>
      </c>
      <c r="D75" s="122" t="e" cm="1">
        <f t="array" ref="D75">_xlfn.IFS('Raaka-aineet'!B75="Kyllä",Paisto!$K$5,'Raaka-aineet'!B75="Ei",Paisto!$K$6,'Raaka-aineet'!B75="Ei osaa sanoa",Paisto!$K$7)</f>
        <v>#N/A</v>
      </c>
      <c r="F75" s="2"/>
    </row>
    <row r="76" spans="1:6" x14ac:dyDescent="0.25">
      <c r="A76" s="121" t="s">
        <v>136</v>
      </c>
      <c r="B76" s="108" t="s">
        <v>79</v>
      </c>
      <c r="C76" s="121" t="s">
        <v>308</v>
      </c>
      <c r="D76" s="122" t="e" cm="1">
        <f t="array" ref="D76">_xlfn.IFS('Raaka-aineet'!B76="Kyllä",Paisto!$K$5,'Raaka-aineet'!B76="Ei",Paisto!$K$6,'Raaka-aineet'!B76="Ei osaa sanoa",Paisto!$K$7)</f>
        <v>#N/A</v>
      </c>
      <c r="F76" s="2"/>
    </row>
    <row r="77" spans="1:6" x14ac:dyDescent="0.25">
      <c r="A77" s="121" t="s">
        <v>136</v>
      </c>
      <c r="B77" s="108" t="s">
        <v>79</v>
      </c>
      <c r="C77" s="121" t="s">
        <v>309</v>
      </c>
      <c r="D77" s="122" t="e" cm="1">
        <f t="array" ref="D77">_xlfn.IFS('Raaka-aineet'!B77="Kyllä",Paisto!$K$5,'Raaka-aineet'!B77="Ei",Paisto!$K$6,'Raaka-aineet'!B77="Ei osaa sanoa",Paisto!$K$7)</f>
        <v>#N/A</v>
      </c>
      <c r="F77" s="2"/>
    </row>
    <row r="78" spans="1:6" x14ac:dyDescent="0.25">
      <c r="A78" s="121" t="s">
        <v>136</v>
      </c>
      <c r="B78" s="108" t="s">
        <v>80</v>
      </c>
      <c r="C78" s="121" t="s">
        <v>304</v>
      </c>
      <c r="D78" s="122" t="e" cm="1">
        <f t="array" ref="D78">_xlfn.IFS('Raaka-aineet'!B78="Kyllä",Paisto!$K$5,'Raaka-aineet'!B78="Ei",Paisto!$K$6,'Raaka-aineet'!B78="Ei osaa sanoa",Paisto!$K$7)</f>
        <v>#N/A</v>
      </c>
      <c r="F78" s="2"/>
    </row>
    <row r="79" spans="1:6" x14ac:dyDescent="0.25">
      <c r="A79" s="121" t="s">
        <v>136</v>
      </c>
      <c r="B79" s="108" t="s">
        <v>80</v>
      </c>
      <c r="C79" s="121" t="s">
        <v>310</v>
      </c>
      <c r="D79" s="122" t="e" cm="1">
        <f t="array" ref="D79">_xlfn.IFS('Raaka-aineet'!B79="Kyllä",Paisto!$K$5,'Raaka-aineet'!B79="Ei",Paisto!$K$6,'Raaka-aineet'!B79="Ei osaa sanoa",Paisto!$K$7)</f>
        <v>#N/A</v>
      </c>
      <c r="F79" s="2"/>
    </row>
    <row r="80" spans="1:6" x14ac:dyDescent="0.25">
      <c r="A80" s="121" t="s">
        <v>136</v>
      </c>
      <c r="B80" s="108" t="s">
        <v>80</v>
      </c>
      <c r="C80" s="121" t="s">
        <v>311</v>
      </c>
      <c r="D80" s="122" t="e" cm="1">
        <f t="array" ref="D80">_xlfn.IFS('Raaka-aineet'!B80="Kyllä",Paisto!$K$5,'Raaka-aineet'!B80="Ei",Paisto!$K$6,'Raaka-aineet'!B80="Ei osaa sanoa",Paisto!$K$7)</f>
        <v>#N/A</v>
      </c>
      <c r="F80" s="2"/>
    </row>
    <row r="81" spans="1:6" x14ac:dyDescent="0.25">
      <c r="A81" s="121" t="s">
        <v>136</v>
      </c>
      <c r="B81" s="108" t="s">
        <v>80</v>
      </c>
      <c r="C81" s="121" t="s">
        <v>300</v>
      </c>
      <c r="D81" s="122" t="e" cm="1">
        <f t="array" ref="D81">_xlfn.IFS('Raaka-aineet'!B81="Kyllä",Paisto!$K$5,'Raaka-aineet'!B81="Ei",Paisto!$K$6,'Raaka-aineet'!B81="Ei osaa sanoa",Paisto!$K$7)</f>
        <v>#N/A</v>
      </c>
      <c r="F81" s="2"/>
    </row>
    <row r="82" spans="1:6" x14ac:dyDescent="0.25">
      <c r="A82" s="121" t="s">
        <v>136</v>
      </c>
      <c r="B82" s="108" t="s">
        <v>80</v>
      </c>
      <c r="C82" s="121" t="s">
        <v>312</v>
      </c>
      <c r="D82" s="122" t="e" cm="1">
        <f t="array" ref="D82">_xlfn.IFS('Raaka-aineet'!B82="Kyllä",Paisto!$K$5,'Raaka-aineet'!B82="Ei",Paisto!$K$6,'Raaka-aineet'!B82="Ei osaa sanoa",Paisto!$K$7)</f>
        <v>#N/A</v>
      </c>
      <c r="F82" s="2"/>
    </row>
    <row r="83" spans="1:6" x14ac:dyDescent="0.25">
      <c r="A83" s="121" t="s">
        <v>136</v>
      </c>
      <c r="B83" s="108" t="s">
        <v>80</v>
      </c>
      <c r="C83" s="121" t="s">
        <v>313</v>
      </c>
      <c r="D83" s="122" t="e" cm="1">
        <f t="array" ref="D83">_xlfn.IFS('Raaka-aineet'!B83="Kyllä",Paisto!$K$5,'Raaka-aineet'!B83="Ei",Paisto!$K$6,'Raaka-aineet'!B83="Ei osaa sanoa",Paisto!$K$7)</f>
        <v>#N/A</v>
      </c>
      <c r="F83" s="2"/>
    </row>
    <row r="84" spans="1:6" x14ac:dyDescent="0.25">
      <c r="A84" s="121" t="s">
        <v>136</v>
      </c>
      <c r="B84" s="108" t="s">
        <v>81</v>
      </c>
      <c r="C84" s="121" t="s">
        <v>304</v>
      </c>
      <c r="D84" s="122" t="e" cm="1">
        <f t="array" ref="D84">_xlfn.IFS('Raaka-aineet'!B84="Kyllä",Paisto!$K$5,'Raaka-aineet'!B84="Ei",Paisto!$K$6,'Raaka-aineet'!B84="Ei osaa sanoa",Paisto!$K$7)</f>
        <v>#N/A</v>
      </c>
      <c r="F84" s="2"/>
    </row>
    <row r="85" spans="1:6" x14ac:dyDescent="0.25">
      <c r="A85" s="121" t="s">
        <v>136</v>
      </c>
      <c r="B85" s="108" t="s">
        <v>81</v>
      </c>
      <c r="C85" s="121" t="s">
        <v>310</v>
      </c>
      <c r="D85" s="122" t="e" cm="1">
        <f t="array" ref="D85">_xlfn.IFS('Raaka-aineet'!B85="Kyllä",Paisto!$K$5,'Raaka-aineet'!B85="Ei",Paisto!$K$6,'Raaka-aineet'!B85="Ei osaa sanoa",Paisto!$K$7)</f>
        <v>#N/A</v>
      </c>
      <c r="F85" s="2"/>
    </row>
    <row r="86" spans="1:6" x14ac:dyDescent="0.25">
      <c r="A86" s="121" t="s">
        <v>136</v>
      </c>
      <c r="B86" s="108" t="s">
        <v>81</v>
      </c>
      <c r="C86" s="121" t="s">
        <v>311</v>
      </c>
      <c r="D86" s="122" t="e" cm="1">
        <f t="array" ref="D86">_xlfn.IFS('Raaka-aineet'!B86="Kyllä",Paisto!$K$5,'Raaka-aineet'!B86="Ei",Paisto!$K$6,'Raaka-aineet'!B86="Ei osaa sanoa",Paisto!$K$7)</f>
        <v>#N/A</v>
      </c>
      <c r="F86" s="2"/>
    </row>
    <row r="87" spans="1:6" x14ac:dyDescent="0.25">
      <c r="A87" s="121" t="s">
        <v>136</v>
      </c>
      <c r="B87" s="108" t="s">
        <v>81</v>
      </c>
      <c r="C87" s="121" t="s">
        <v>300</v>
      </c>
      <c r="D87" s="122" t="e" cm="1">
        <f t="array" ref="D87">_xlfn.IFS('Raaka-aineet'!B87="Kyllä",Paisto!$K$5,'Raaka-aineet'!B87="Ei",Paisto!$K$6,'Raaka-aineet'!B87="Ei osaa sanoa",Paisto!$K$7)</f>
        <v>#N/A</v>
      </c>
      <c r="F87" s="2"/>
    </row>
    <row r="88" spans="1:6" x14ac:dyDescent="0.25">
      <c r="A88" s="121" t="s">
        <v>136</v>
      </c>
      <c r="B88" s="108" t="s">
        <v>81</v>
      </c>
      <c r="C88" s="121" t="s">
        <v>312</v>
      </c>
      <c r="D88" s="122" t="e" cm="1">
        <f t="array" ref="D88">_xlfn.IFS('Raaka-aineet'!B88="Kyllä",Paisto!$K$5,'Raaka-aineet'!B88="Ei",Paisto!$K$6,'Raaka-aineet'!B88="Ei osaa sanoa",Paisto!$K$7)</f>
        <v>#N/A</v>
      </c>
      <c r="F88" s="2"/>
    </row>
    <row r="89" spans="1:6" x14ac:dyDescent="0.25">
      <c r="A89" s="121" t="s">
        <v>136</v>
      </c>
      <c r="B89" s="108" t="s">
        <v>81</v>
      </c>
      <c r="C89" s="121" t="s">
        <v>313</v>
      </c>
      <c r="D89" s="122" t="e" cm="1">
        <f t="array" ref="D89">_xlfn.IFS('Raaka-aineet'!B89="Kyllä",Paisto!$K$5,'Raaka-aineet'!B89="Ei",Paisto!$K$6,'Raaka-aineet'!B89="Ei osaa sanoa",Paisto!$K$7)</f>
        <v>#N/A</v>
      </c>
      <c r="F89" s="2"/>
    </row>
    <row r="90" spans="1:6" x14ac:dyDescent="0.25">
      <c r="A90" s="121" t="s">
        <v>136</v>
      </c>
      <c r="B90" s="108" t="s">
        <v>82</v>
      </c>
      <c r="C90" s="121" t="s">
        <v>304</v>
      </c>
      <c r="D90" s="122" t="e" cm="1">
        <f t="array" ref="D90">_xlfn.IFS('Raaka-aineet'!B90="Kyllä",Paisto!$K$5,'Raaka-aineet'!B90="Ei",Paisto!$K$6,'Raaka-aineet'!B90="Ei osaa sanoa",Paisto!$K$7)</f>
        <v>#N/A</v>
      </c>
      <c r="F90" s="2"/>
    </row>
    <row r="91" spans="1:6" x14ac:dyDescent="0.25">
      <c r="A91" s="121" t="s">
        <v>136</v>
      </c>
      <c r="B91" s="108" t="s">
        <v>82</v>
      </c>
      <c r="C91" s="121" t="s">
        <v>310</v>
      </c>
      <c r="D91" s="122" t="e" cm="1">
        <f t="array" ref="D91">_xlfn.IFS('Raaka-aineet'!B91="Kyllä",Paisto!$K$5,'Raaka-aineet'!B91="Ei",Paisto!$K$6,'Raaka-aineet'!B91="Ei osaa sanoa",Paisto!$K$7)</f>
        <v>#N/A</v>
      </c>
      <c r="F91" s="2"/>
    </row>
    <row r="92" spans="1:6" x14ac:dyDescent="0.25">
      <c r="A92" s="121" t="s">
        <v>136</v>
      </c>
      <c r="B92" s="108" t="s">
        <v>82</v>
      </c>
      <c r="C92" s="121" t="s">
        <v>311</v>
      </c>
      <c r="D92" s="122" t="e" cm="1">
        <f t="array" ref="D92">_xlfn.IFS('Raaka-aineet'!B92="Kyllä",Paisto!$K$5,'Raaka-aineet'!B92="Ei",Paisto!$K$6,'Raaka-aineet'!B92="Ei osaa sanoa",Paisto!$K$7)</f>
        <v>#N/A</v>
      </c>
      <c r="F92" s="2"/>
    </row>
    <row r="93" spans="1:6" x14ac:dyDescent="0.25">
      <c r="A93" s="121" t="s">
        <v>136</v>
      </c>
      <c r="B93" s="108" t="s">
        <v>82</v>
      </c>
      <c r="C93" s="121" t="s">
        <v>300</v>
      </c>
      <c r="D93" s="122" t="e" cm="1">
        <f t="array" ref="D93">_xlfn.IFS('Raaka-aineet'!B93="Kyllä",Paisto!$K$5,'Raaka-aineet'!B93="Ei",Paisto!$K$6,'Raaka-aineet'!B93="Ei osaa sanoa",Paisto!$K$7)</f>
        <v>#N/A</v>
      </c>
      <c r="F93" s="2"/>
    </row>
    <row r="94" spans="1:6" x14ac:dyDescent="0.25">
      <c r="A94" s="121" t="s">
        <v>136</v>
      </c>
      <c r="B94" s="108" t="s">
        <v>82</v>
      </c>
      <c r="C94" s="121" t="s">
        <v>312</v>
      </c>
      <c r="D94" s="122" t="e" cm="1">
        <f t="array" ref="D94">_xlfn.IFS('Raaka-aineet'!B94="Kyllä",Paisto!$K$5,'Raaka-aineet'!B94="Ei",Paisto!$K$6,'Raaka-aineet'!B94="Ei osaa sanoa",Paisto!$K$7)</f>
        <v>#N/A</v>
      </c>
      <c r="F94" s="2"/>
    </row>
    <row r="95" spans="1:6" x14ac:dyDescent="0.25">
      <c r="A95" s="121" t="s">
        <v>136</v>
      </c>
      <c r="B95" s="108" t="s">
        <v>82</v>
      </c>
      <c r="C95" s="121" t="s">
        <v>313</v>
      </c>
      <c r="D95" s="122" t="e" cm="1">
        <f t="array" ref="D95">_xlfn.IFS('Raaka-aineet'!B95="Kyllä",Paisto!$K$5,'Raaka-aineet'!B95="Ei",Paisto!$K$6,'Raaka-aineet'!B95="Ei osaa sanoa",Paisto!$K$7)</f>
        <v>#N/A</v>
      </c>
      <c r="F95" s="2"/>
    </row>
    <row r="96" spans="1:6" x14ac:dyDescent="0.25">
      <c r="A96" s="121" t="s">
        <v>136</v>
      </c>
      <c r="B96" s="108" t="s">
        <v>83</v>
      </c>
      <c r="C96" s="121" t="s">
        <v>304</v>
      </c>
      <c r="D96" s="122" t="e" cm="1">
        <f t="array" ref="D96">_xlfn.IFS('Raaka-aineet'!B96="Kyllä",Paisto!$K$5,'Raaka-aineet'!B96="Ei",Paisto!$K$6,'Raaka-aineet'!B96="Ei osaa sanoa",Paisto!$K$7)</f>
        <v>#N/A</v>
      </c>
      <c r="F96" s="2"/>
    </row>
    <row r="97" spans="1:6" x14ac:dyDescent="0.25">
      <c r="A97" s="121" t="s">
        <v>136</v>
      </c>
      <c r="B97" s="108" t="s">
        <v>83</v>
      </c>
      <c r="C97" s="121" t="s">
        <v>310</v>
      </c>
      <c r="D97" s="122" t="e" cm="1">
        <f t="array" ref="D97">_xlfn.IFS('Raaka-aineet'!B97="Kyllä",Paisto!$K$5,'Raaka-aineet'!B97="Ei",Paisto!$K$6,'Raaka-aineet'!B97="Ei osaa sanoa",Paisto!$K$7)</f>
        <v>#N/A</v>
      </c>
      <c r="F97" s="2"/>
    </row>
    <row r="98" spans="1:6" x14ac:dyDescent="0.25">
      <c r="A98" s="121" t="s">
        <v>136</v>
      </c>
      <c r="B98" s="108" t="s">
        <v>83</v>
      </c>
      <c r="C98" s="121" t="s">
        <v>311</v>
      </c>
      <c r="D98" s="122" t="e" cm="1">
        <f t="array" ref="D98">_xlfn.IFS('Raaka-aineet'!B98="Kyllä",Paisto!$K$5,'Raaka-aineet'!B98="Ei",Paisto!$K$6,'Raaka-aineet'!B98="Ei osaa sanoa",Paisto!$K$7)</f>
        <v>#N/A</v>
      </c>
      <c r="F98" s="2"/>
    </row>
    <row r="99" spans="1:6" x14ac:dyDescent="0.25">
      <c r="A99" s="121" t="s">
        <v>136</v>
      </c>
      <c r="B99" s="108" t="s">
        <v>83</v>
      </c>
      <c r="C99" s="121" t="s">
        <v>300</v>
      </c>
      <c r="D99" s="122" t="e" cm="1">
        <f t="array" ref="D99">_xlfn.IFS('Raaka-aineet'!B99="Kyllä",Paisto!$K$5,'Raaka-aineet'!B99="Ei",Paisto!$K$6,'Raaka-aineet'!B99="Ei osaa sanoa",Paisto!$K$7)</f>
        <v>#N/A</v>
      </c>
      <c r="F99" s="2"/>
    </row>
    <row r="100" spans="1:6" x14ac:dyDescent="0.25">
      <c r="A100" s="121" t="s">
        <v>136</v>
      </c>
      <c r="B100" s="108" t="s">
        <v>83</v>
      </c>
      <c r="C100" s="121" t="s">
        <v>312</v>
      </c>
      <c r="D100" s="122" t="e" cm="1">
        <f t="array" ref="D100">_xlfn.IFS('Raaka-aineet'!B100="Kyllä",Paisto!$K$5,'Raaka-aineet'!B100="Ei",Paisto!$K$6,'Raaka-aineet'!B100="Ei osaa sanoa",Paisto!$K$7)</f>
        <v>#N/A</v>
      </c>
      <c r="F100" s="2"/>
    </row>
    <row r="101" spans="1:6" x14ac:dyDescent="0.25">
      <c r="A101" s="121" t="s">
        <v>136</v>
      </c>
      <c r="B101" s="108" t="s">
        <v>83</v>
      </c>
      <c r="C101" s="121" t="s">
        <v>313</v>
      </c>
      <c r="D101" s="122" t="e" cm="1">
        <f t="array" ref="D101">_xlfn.IFS('Raaka-aineet'!B101="Kyllä",Paisto!$K$5,'Raaka-aineet'!B101="Ei",Paisto!$K$6,'Raaka-aineet'!B101="Ei osaa sanoa",Paisto!$K$7)</f>
        <v>#N/A</v>
      </c>
      <c r="F101" s="2"/>
    </row>
    <row r="102" spans="1:6" x14ac:dyDescent="0.25">
      <c r="A102" s="121" t="s">
        <v>136</v>
      </c>
      <c r="B102" s="108" t="s">
        <v>84</v>
      </c>
      <c r="C102" s="121" t="s">
        <v>314</v>
      </c>
      <c r="D102" s="122" t="e" cm="1">
        <f t="array" ref="D102">_xlfn.IFS('Raaka-aineet'!B102="Kyllä",Paisto!$K$5,'Raaka-aineet'!B102="Ei",Paisto!$K$6,'Raaka-aineet'!B102="Ei osaa sanoa",Paisto!$K$7)</f>
        <v>#N/A</v>
      </c>
      <c r="F102" s="2"/>
    </row>
    <row r="103" spans="1:6" x14ac:dyDescent="0.25">
      <c r="A103" s="121" t="s">
        <v>136</v>
      </c>
      <c r="B103" s="108" t="s">
        <v>84</v>
      </c>
      <c r="C103" s="121" t="s">
        <v>315</v>
      </c>
      <c r="D103" s="122" t="e" cm="1">
        <f t="array" ref="D103">_xlfn.IFS('Raaka-aineet'!B103="Kyllä",Paisto!$K$5,'Raaka-aineet'!B103="Ei",Paisto!$K$6,'Raaka-aineet'!B103="Ei osaa sanoa",Paisto!$K$7)</f>
        <v>#N/A</v>
      </c>
      <c r="F103" s="2"/>
    </row>
    <row r="104" spans="1:6" x14ac:dyDescent="0.25">
      <c r="A104" s="121" t="s">
        <v>136</v>
      </c>
      <c r="B104" s="108" t="s">
        <v>84</v>
      </c>
      <c r="C104" s="121" t="s">
        <v>300</v>
      </c>
      <c r="D104" s="122" t="e" cm="1">
        <f t="array" ref="D104">_xlfn.IFS('Raaka-aineet'!B104="Kyllä",Paisto!$K$5,'Raaka-aineet'!B104="Ei",Paisto!$K$6,'Raaka-aineet'!B104="Ei osaa sanoa",Paisto!$K$7)</f>
        <v>#N/A</v>
      </c>
      <c r="F104" s="2"/>
    </row>
    <row r="105" spans="1:6" x14ac:dyDescent="0.25">
      <c r="A105" s="121" t="s">
        <v>136</v>
      </c>
      <c r="B105" s="108" t="s">
        <v>84</v>
      </c>
      <c r="C105" s="121" t="s">
        <v>316</v>
      </c>
      <c r="D105" s="122" t="e" cm="1">
        <f t="array" ref="D105">_xlfn.IFS('Raaka-aineet'!B105="Kyllä",Paisto!$K$5,'Raaka-aineet'!B105="Ei",Paisto!$K$6,'Raaka-aineet'!B105="Ei osaa sanoa",Paisto!$K$7)</f>
        <v>#N/A</v>
      </c>
    </row>
    <row r="106" spans="1:6" x14ac:dyDescent="0.25">
      <c r="A106" s="121" t="s">
        <v>136</v>
      </c>
      <c r="B106" s="108" t="s">
        <v>84</v>
      </c>
      <c r="C106" s="121" t="s">
        <v>317</v>
      </c>
      <c r="D106" s="122" t="e" cm="1">
        <f t="array" ref="D106">_xlfn.IFS('Raaka-aineet'!B106="Kyllä",Paisto!$K$5,'Raaka-aineet'!B106="Ei",Paisto!$K$6,'Raaka-aineet'!B106="Ei osaa sanoa",Paisto!$K$7)</f>
        <v>#N/A</v>
      </c>
    </row>
    <row r="107" spans="1:6" x14ac:dyDescent="0.25">
      <c r="A107" s="121" t="s">
        <v>136</v>
      </c>
      <c r="B107" s="108" t="s">
        <v>85</v>
      </c>
      <c r="C107" s="121" t="s">
        <v>272</v>
      </c>
      <c r="D107" s="122" t="e" cm="1">
        <f t="array" ref="D107">_xlfn.IFS('Raaka-aineet'!B107="Kyllä",Paisto!$K$5,'Raaka-aineet'!B107="Ei",Paisto!$K$6,'Raaka-aineet'!B107="Ei osaa sanoa",Paisto!$K$7)</f>
        <v>#N/A</v>
      </c>
    </row>
    <row r="108" spans="1:6" x14ac:dyDescent="0.25">
      <c r="A108" s="121" t="s">
        <v>136</v>
      </c>
      <c r="B108" s="108" t="s">
        <v>85</v>
      </c>
      <c r="C108" s="121" t="s">
        <v>273</v>
      </c>
      <c r="D108" s="122" t="e" cm="1">
        <f t="array" ref="D108">_xlfn.IFS('Raaka-aineet'!B108="Kyllä",Paisto!$K$5,'Raaka-aineet'!B108="Ei",Paisto!$K$6,'Raaka-aineet'!B108="Ei osaa sanoa",Paisto!$K$7)</f>
        <v>#N/A</v>
      </c>
    </row>
    <row r="109" spans="1:6" x14ac:dyDescent="0.25">
      <c r="A109" s="121" t="s">
        <v>136</v>
      </c>
      <c r="B109" s="108" t="s">
        <v>85</v>
      </c>
      <c r="C109" s="121" t="s">
        <v>274</v>
      </c>
      <c r="D109" s="122" t="e" cm="1">
        <f t="array" ref="D109">_xlfn.IFS('Raaka-aineet'!B109="Kyllä",Paisto!$K$5,'Raaka-aineet'!B109="Ei",Paisto!$K$6,'Raaka-aineet'!B109="Ei osaa sanoa",Paisto!$K$7)</f>
        <v>#N/A</v>
      </c>
    </row>
    <row r="110" spans="1:6" x14ac:dyDescent="0.25">
      <c r="A110" s="121" t="s">
        <v>136</v>
      </c>
      <c r="B110" s="108" t="s">
        <v>85</v>
      </c>
      <c r="C110" s="121" t="s">
        <v>275</v>
      </c>
      <c r="D110" s="122" t="e" cm="1">
        <f t="array" ref="D110">_xlfn.IFS('Raaka-aineet'!B110="Kyllä",Paisto!$K$5,'Raaka-aineet'!B110="Ei",Paisto!$K$6,'Raaka-aineet'!B110="Ei osaa sanoa",Paisto!$K$7)</f>
        <v>#N/A</v>
      </c>
    </row>
    <row r="111" spans="1:6" x14ac:dyDescent="0.25">
      <c r="A111" s="121" t="s">
        <v>136</v>
      </c>
      <c r="B111" s="108" t="s">
        <v>85</v>
      </c>
      <c r="C111" s="121" t="s">
        <v>276</v>
      </c>
      <c r="D111" s="122" t="e" cm="1">
        <f t="array" ref="D111">_xlfn.IFS('Raaka-aineet'!B111="Kyllä",Paisto!$K$5,'Raaka-aineet'!B111="Ei",Paisto!$K$6,'Raaka-aineet'!B111="Ei osaa sanoa",Paisto!$K$7)</f>
        <v>#N/A</v>
      </c>
    </row>
    <row r="112" spans="1:6" x14ac:dyDescent="0.25">
      <c r="A112" s="121" t="s">
        <v>136</v>
      </c>
      <c r="B112" s="108" t="s">
        <v>86</v>
      </c>
      <c r="C112" s="121" t="s">
        <v>263</v>
      </c>
      <c r="D112" s="122" t="e" cm="1">
        <f t="array" ref="D112">_xlfn.IFS('Raaka-aineet'!B112="Kyllä",Paisto!$K$5,'Raaka-aineet'!B112="Ei",Paisto!$K$6,'Raaka-aineet'!B112="Ei osaa sanoa",Paisto!$K$7)</f>
        <v>#N/A</v>
      </c>
    </row>
    <row r="113" spans="1:4" x14ac:dyDescent="0.25">
      <c r="A113" s="121" t="s">
        <v>136</v>
      </c>
      <c r="B113" s="108" t="s">
        <v>86</v>
      </c>
      <c r="C113" s="121" t="s">
        <v>318</v>
      </c>
      <c r="D113" s="122" t="e" cm="1">
        <f t="array" ref="D113">_xlfn.IFS('Raaka-aineet'!B113="Kyllä",Paisto!$K$5,'Raaka-aineet'!B113="Ei",Paisto!$K$6,'Raaka-aineet'!B113="Ei osaa sanoa",Paisto!$K$7)</f>
        <v>#N/A</v>
      </c>
    </row>
    <row r="114" spans="1:4" x14ac:dyDescent="0.25">
      <c r="A114" s="121" t="s">
        <v>136</v>
      </c>
      <c r="B114" s="108" t="s">
        <v>86</v>
      </c>
      <c r="C114" s="121" t="s">
        <v>319</v>
      </c>
      <c r="D114" s="122" t="e" cm="1">
        <f t="array" ref="D114">_xlfn.IFS('Raaka-aineet'!B114="Kyllä",Paisto!$K$5,'Raaka-aineet'!B114="Ei",Paisto!$K$6,'Raaka-aineet'!B114="Ei osaa sanoa",Paisto!$K$7)</f>
        <v>#N/A</v>
      </c>
    </row>
    <row r="115" spans="1:4" x14ac:dyDescent="0.25">
      <c r="A115" s="121" t="s">
        <v>136</v>
      </c>
      <c r="B115" s="108" t="s">
        <v>86</v>
      </c>
      <c r="C115" s="121" t="s">
        <v>306</v>
      </c>
      <c r="D115" s="122" t="e" cm="1">
        <f t="array" ref="D115">_xlfn.IFS('Raaka-aineet'!B115="Kyllä",Paisto!$K$5,'Raaka-aineet'!B115="Ei",Paisto!$K$6,'Raaka-aineet'!B115="Ei osaa sanoa",Paisto!$K$7)</f>
        <v>#N/A</v>
      </c>
    </row>
    <row r="116" spans="1:4" x14ac:dyDescent="0.25">
      <c r="A116" s="121" t="s">
        <v>136</v>
      </c>
      <c r="B116" s="108" t="s">
        <v>86</v>
      </c>
      <c r="C116" s="121" t="s">
        <v>320</v>
      </c>
      <c r="D116" s="122" t="e" cm="1">
        <f t="array" ref="D116">_xlfn.IFS('Raaka-aineet'!B116="Kyllä",Paisto!$K$5,'Raaka-aineet'!B116="Ei",Paisto!$K$6,'Raaka-aineet'!B116="Ei osaa sanoa",Paisto!$K$7)</f>
        <v>#N/A</v>
      </c>
    </row>
    <row r="117" spans="1:4" x14ac:dyDescent="0.25">
      <c r="A117" s="121" t="s">
        <v>136</v>
      </c>
      <c r="B117" s="108" t="s">
        <v>87</v>
      </c>
      <c r="C117" s="121" t="s">
        <v>321</v>
      </c>
      <c r="D117" s="122" t="e" cm="1">
        <f t="array" ref="D117">_xlfn.IFS('Raaka-aineet'!B117="Kyllä",Paisto!$K$5,'Raaka-aineet'!B117="Ei",Paisto!$K$6,'Raaka-aineet'!B117="Ei osaa sanoa",Paisto!$K$7)</f>
        <v>#N/A</v>
      </c>
    </row>
    <row r="118" spans="1:4" x14ac:dyDescent="0.25">
      <c r="A118" s="121" t="s">
        <v>136</v>
      </c>
      <c r="B118" s="108" t="s">
        <v>87</v>
      </c>
      <c r="C118" s="121" t="s">
        <v>322</v>
      </c>
      <c r="D118" s="122" t="e" cm="1">
        <f t="array" ref="D118">_xlfn.IFS('Raaka-aineet'!B118="Kyllä",Paisto!$K$5,'Raaka-aineet'!B118="Ei",Paisto!$K$6,'Raaka-aineet'!B118="Ei osaa sanoa",Paisto!$K$7)</f>
        <v>#N/A</v>
      </c>
    </row>
    <row r="119" spans="1:4" x14ac:dyDescent="0.25">
      <c r="A119" s="121" t="s">
        <v>136</v>
      </c>
      <c r="B119" s="108" t="s">
        <v>87</v>
      </c>
      <c r="C119" s="121" t="s">
        <v>323</v>
      </c>
      <c r="D119" s="122" t="e" cm="1">
        <f t="array" ref="D119">_xlfn.IFS('Raaka-aineet'!B119="Kyllä",Paisto!$K$5,'Raaka-aineet'!B119="Ei",Paisto!$K$6,'Raaka-aineet'!B119="Ei osaa sanoa",Paisto!$K$7)</f>
        <v>#N/A</v>
      </c>
    </row>
    <row r="120" spans="1:4" x14ac:dyDescent="0.25">
      <c r="A120" s="121" t="s">
        <v>136</v>
      </c>
      <c r="B120" s="108" t="s">
        <v>87</v>
      </c>
      <c r="C120" s="121" t="s">
        <v>324</v>
      </c>
      <c r="D120" s="122" t="e" cm="1">
        <f t="array" ref="D120">_xlfn.IFS('Raaka-aineet'!B120="Kyllä",Paisto!$K$5,'Raaka-aineet'!B120="Ei",Paisto!$K$6,'Raaka-aineet'!B120="Ei osaa sanoa",Paisto!$K$7)</f>
        <v>#N/A</v>
      </c>
    </row>
    <row r="121" spans="1:4" x14ac:dyDescent="0.25">
      <c r="A121" s="121" t="s">
        <v>136</v>
      </c>
      <c r="B121" s="108" t="s">
        <v>71</v>
      </c>
      <c r="C121" s="121" t="s">
        <v>325</v>
      </c>
      <c r="D121" s="122" t="e" cm="1">
        <f t="array" ref="D121">_xlfn.IFS('Raaka-aineet'!B121="Kyllä",Paisto!$K$5,'Raaka-aineet'!B121="Ei",Paisto!$K$6,'Raaka-aineet'!B121="Ei osaa sanoa",Paisto!$K$7)</f>
        <v>#N/A</v>
      </c>
    </row>
    <row r="122" spans="1:4" x14ac:dyDescent="0.25">
      <c r="A122" s="121" t="s">
        <v>136</v>
      </c>
      <c r="B122" s="108" t="s">
        <v>71</v>
      </c>
      <c r="C122" s="121" t="s">
        <v>326</v>
      </c>
      <c r="D122" s="122" t="e" cm="1">
        <f t="array" ref="D122">_xlfn.IFS('Raaka-aineet'!B122="Kyllä",Paisto!$K$5,'Raaka-aineet'!B122="Ei",Paisto!$K$6,'Raaka-aineet'!B122="Ei osaa sanoa",Paisto!$K$7)</f>
        <v>#N/A</v>
      </c>
    </row>
    <row r="123" spans="1:4" x14ac:dyDescent="0.25">
      <c r="A123" s="121" t="s">
        <v>136</v>
      </c>
      <c r="B123" s="108" t="s">
        <v>71</v>
      </c>
      <c r="C123" s="121" t="s">
        <v>282</v>
      </c>
      <c r="D123" s="122" t="e" cm="1">
        <f t="array" ref="D123">_xlfn.IFS('Raaka-aineet'!B123="Kyllä",Paisto!$K$5,'Raaka-aineet'!B123="Ei",Paisto!$K$6,'Raaka-aineet'!B123="Ei osaa sanoa",Paisto!$K$7)</f>
        <v>#N/A</v>
      </c>
    </row>
    <row r="124" spans="1:4" x14ac:dyDescent="0.25">
      <c r="A124" s="121" t="s">
        <v>136</v>
      </c>
      <c r="B124" s="108" t="s">
        <v>71</v>
      </c>
      <c r="C124" s="121" t="s">
        <v>327</v>
      </c>
      <c r="D124" s="122" t="e" cm="1">
        <f t="array" ref="D124">_xlfn.IFS('Raaka-aineet'!B124="Kyllä",Paisto!$K$5,'Raaka-aineet'!B124="Ei",Paisto!$K$6,'Raaka-aineet'!B124="Ei osaa sanoa",Paisto!$K$7)</f>
        <v>#N/A</v>
      </c>
    </row>
    <row r="125" spans="1:4" x14ac:dyDescent="0.25">
      <c r="A125" s="121" t="s">
        <v>136</v>
      </c>
      <c r="B125" s="108" t="s">
        <v>72</v>
      </c>
      <c r="C125" s="121" t="s">
        <v>328</v>
      </c>
      <c r="D125" s="122" t="e" cm="1">
        <f t="array" ref="D125">_xlfn.IFS('Raaka-aineet'!B125="Kyllä",Paisto!$K$5,'Raaka-aineet'!B125="Ei",Paisto!$K$6,'Raaka-aineet'!B125="Ei osaa sanoa",Paisto!$K$7)</f>
        <v>#N/A</v>
      </c>
    </row>
    <row r="126" spans="1:4" x14ac:dyDescent="0.25">
      <c r="A126" s="121" t="s">
        <v>136</v>
      </c>
      <c r="B126" s="108" t="s">
        <v>72</v>
      </c>
      <c r="C126" s="121" t="s">
        <v>329</v>
      </c>
      <c r="D126" s="122" t="e" cm="1">
        <f t="array" ref="D126">_xlfn.IFS('Raaka-aineet'!B126="Kyllä",Paisto!$K$5,'Raaka-aineet'!B126="Ei",Paisto!$K$6,'Raaka-aineet'!B126="Ei osaa sanoa",Paisto!$K$7)</f>
        <v>#N/A</v>
      </c>
    </row>
    <row r="127" spans="1:4" x14ac:dyDescent="0.25">
      <c r="A127" s="121" t="s">
        <v>136</v>
      </c>
      <c r="B127" s="108" t="s">
        <v>72</v>
      </c>
      <c r="C127" s="121" t="s">
        <v>286</v>
      </c>
      <c r="D127" s="122" t="e" cm="1">
        <f t="array" ref="D127">_xlfn.IFS('Raaka-aineet'!B127="Kyllä",Paisto!$K$5,'Raaka-aineet'!B127="Ei",Paisto!$K$6,'Raaka-aineet'!B127="Ei osaa sanoa",Paisto!$K$7)</f>
        <v>#N/A</v>
      </c>
    </row>
    <row r="128" spans="1:4" x14ac:dyDescent="0.25">
      <c r="A128" s="121" t="s">
        <v>136</v>
      </c>
      <c r="B128" s="108" t="s">
        <v>72</v>
      </c>
      <c r="C128" s="121" t="s">
        <v>287</v>
      </c>
      <c r="D128" s="122" t="e" cm="1">
        <f t="array" ref="D128">_xlfn.IFS('Raaka-aineet'!B128="Kyllä",Paisto!$K$5,'Raaka-aineet'!B128="Ei",Paisto!$K$6,'Raaka-aineet'!B128="Ei osaa sanoa",Paisto!$K$7)</f>
        <v>#N/A</v>
      </c>
    </row>
    <row r="129" spans="1:4" x14ac:dyDescent="0.25">
      <c r="A129" s="121" t="s">
        <v>136</v>
      </c>
      <c r="B129" s="108" t="s">
        <v>72</v>
      </c>
      <c r="C129" s="121" t="s">
        <v>252</v>
      </c>
      <c r="D129" s="122" t="e" cm="1">
        <f t="array" ref="D129">_xlfn.IFS('Raaka-aineet'!B129="Kyllä",Paisto!$K$5,'Raaka-aineet'!B129="Ei",Paisto!$K$6,'Raaka-aineet'!B129="Ei osaa sanoa",Paisto!$K$7)</f>
        <v>#N/A</v>
      </c>
    </row>
    <row r="131" spans="1:4" x14ac:dyDescent="0.25">
      <c r="A131" s="123"/>
      <c r="B131" s="113"/>
      <c r="C131" s="123"/>
      <c r="D131" s="123"/>
    </row>
    <row r="132" spans="1:4" x14ac:dyDescent="0.25">
      <c r="A132" s="123" t="s">
        <v>90</v>
      </c>
      <c r="B132" s="113" t="s">
        <v>91</v>
      </c>
      <c r="C132" s="123" t="s">
        <v>292</v>
      </c>
      <c r="D132" s="124" t="e" cm="1">
        <f t="array" ref="D132">_xlfn.IFS('Raaka-aineet'!B132="Kyllä",Paisto!$K$8,'Raaka-aineet'!B132="Ei",Paisto!$K$9,'Raaka-aineet'!B132="Ei osaa sanoa",Paisto!$K$10)</f>
        <v>#N/A</v>
      </c>
    </row>
    <row r="133" spans="1:4" x14ac:dyDescent="0.25">
      <c r="A133" s="123" t="s">
        <v>90</v>
      </c>
      <c r="B133" s="113" t="s">
        <v>91</v>
      </c>
      <c r="C133" s="123" t="s">
        <v>330</v>
      </c>
      <c r="D133" s="124" t="e" cm="1">
        <f t="array" ref="D133">_xlfn.IFS('Raaka-aineet'!B133="Kyllä",Paisto!$K$8,'Raaka-aineet'!B133="Ei",Paisto!$K$9,'Raaka-aineet'!B133="Ei osaa sanoa",Paisto!$K$10)</f>
        <v>#N/A</v>
      </c>
    </row>
    <row r="134" spans="1:4" x14ac:dyDescent="0.25">
      <c r="A134" s="123" t="s">
        <v>90</v>
      </c>
      <c r="B134" s="113" t="s">
        <v>91</v>
      </c>
      <c r="C134" s="123" t="s">
        <v>249</v>
      </c>
      <c r="D134" s="124" t="e" cm="1">
        <f t="array" ref="D134">_xlfn.IFS('Raaka-aineet'!B134="Kyllä",Paisto!$K$8,'Raaka-aineet'!B134="Ei",Paisto!$K$9,'Raaka-aineet'!B134="Ei osaa sanoa",Paisto!$K$10)</f>
        <v>#N/A</v>
      </c>
    </row>
    <row r="135" spans="1:4" x14ac:dyDescent="0.25">
      <c r="A135" s="123" t="s">
        <v>90</v>
      </c>
      <c r="B135" s="113" t="s">
        <v>91</v>
      </c>
      <c r="C135" s="123" t="s">
        <v>294</v>
      </c>
      <c r="D135" s="124" t="e" cm="1">
        <f t="array" ref="D135">_xlfn.IFS('Raaka-aineet'!B135="Kyllä",Paisto!$K$8,'Raaka-aineet'!B135="Ei",Paisto!$K$9,'Raaka-aineet'!B135="Ei osaa sanoa",Paisto!$K$10)</f>
        <v>#N/A</v>
      </c>
    </row>
    <row r="136" spans="1:4" x14ac:dyDescent="0.25">
      <c r="A136" s="123" t="s">
        <v>90</v>
      </c>
      <c r="B136" s="113" t="s">
        <v>91</v>
      </c>
      <c r="C136" s="123" t="s">
        <v>252</v>
      </c>
      <c r="D136" s="124" t="e" cm="1">
        <f t="array" ref="D136">_xlfn.IFS('Raaka-aineet'!B136="Kyllä",Paisto!$K$8,'Raaka-aineet'!B136="Ei",Paisto!$K$9,'Raaka-aineet'!B136="Ei osaa sanoa",Paisto!$K$10)</f>
        <v>#N/A</v>
      </c>
    </row>
    <row r="137" spans="1:4" x14ac:dyDescent="0.25">
      <c r="A137" s="123" t="s">
        <v>90</v>
      </c>
      <c r="B137" s="113" t="s">
        <v>92</v>
      </c>
      <c r="C137" s="123" t="s">
        <v>331</v>
      </c>
      <c r="D137" s="124" t="e" cm="1">
        <f t="array" ref="D137">_xlfn.IFS('Raaka-aineet'!B137="Kyllä",Paisto!$K$8,'Raaka-aineet'!B137="Ei",Paisto!$K$9,'Raaka-aineet'!B137="Ei osaa sanoa",Paisto!$K$10)</f>
        <v>#N/A</v>
      </c>
    </row>
    <row r="138" spans="1:4" x14ac:dyDescent="0.25">
      <c r="A138" s="123" t="s">
        <v>90</v>
      </c>
      <c r="B138" s="113" t="s">
        <v>92</v>
      </c>
      <c r="C138" s="123" t="s">
        <v>332</v>
      </c>
      <c r="D138" s="124" t="e" cm="1">
        <f t="array" ref="D138">_xlfn.IFS('Raaka-aineet'!B138="Kyllä",Paisto!$K$8,'Raaka-aineet'!B138="Ei",Paisto!$K$9,'Raaka-aineet'!B138="Ei osaa sanoa",Paisto!$K$10)</f>
        <v>#N/A</v>
      </c>
    </row>
    <row r="139" spans="1:4" x14ac:dyDescent="0.25">
      <c r="A139" s="123" t="s">
        <v>90</v>
      </c>
      <c r="B139" s="113" t="s">
        <v>92</v>
      </c>
      <c r="C139" s="123" t="s">
        <v>297</v>
      </c>
      <c r="D139" s="124" t="e" cm="1">
        <f t="array" ref="D139">_xlfn.IFS('Raaka-aineet'!B139="Kyllä",Paisto!$K$8,'Raaka-aineet'!B139="Ei",Paisto!$K$9,'Raaka-aineet'!B139="Ei osaa sanoa",Paisto!$K$10)</f>
        <v>#N/A</v>
      </c>
    </row>
    <row r="140" spans="1:4" x14ac:dyDescent="0.25">
      <c r="A140" s="123" t="s">
        <v>90</v>
      </c>
      <c r="B140" s="113" t="s">
        <v>92</v>
      </c>
      <c r="C140" s="123" t="s">
        <v>333</v>
      </c>
      <c r="D140" s="124" t="e" cm="1">
        <f t="array" ref="D140">_xlfn.IFS('Raaka-aineet'!B140="Kyllä",Paisto!$K$8,'Raaka-aineet'!B140="Ei",Paisto!$K$9,'Raaka-aineet'!B140="Ei osaa sanoa",Paisto!$K$10)</f>
        <v>#N/A</v>
      </c>
    </row>
    <row r="141" spans="1:4" x14ac:dyDescent="0.25">
      <c r="A141" s="123" t="s">
        <v>90</v>
      </c>
      <c r="B141" s="113" t="s">
        <v>92</v>
      </c>
      <c r="C141" s="123" t="s">
        <v>298</v>
      </c>
      <c r="D141" s="124" t="e" cm="1">
        <f t="array" ref="D141">_xlfn.IFS('Raaka-aineet'!B141="Kyllä",Paisto!$K$8,'Raaka-aineet'!B141="Ei",Paisto!$K$9,'Raaka-aineet'!B141="Ei osaa sanoa",Paisto!$K$10)</f>
        <v>#N/A</v>
      </c>
    </row>
    <row r="142" spans="1:4" x14ac:dyDescent="0.25">
      <c r="A142" s="123" t="s">
        <v>90</v>
      </c>
      <c r="B142" s="113" t="s">
        <v>93</v>
      </c>
      <c r="C142" s="123" t="s">
        <v>304</v>
      </c>
      <c r="D142" s="124" t="e" cm="1">
        <f t="array" ref="D142">_xlfn.IFS('Raaka-aineet'!B142="Kyllä",Paisto!$K$8,'Raaka-aineet'!B142="Ei",Paisto!$K$9,'Raaka-aineet'!B142="Ei osaa sanoa",Paisto!$K$10)</f>
        <v>#N/A</v>
      </c>
    </row>
    <row r="143" spans="1:4" x14ac:dyDescent="0.25">
      <c r="A143" s="123" t="s">
        <v>90</v>
      </c>
      <c r="B143" s="113" t="s">
        <v>93</v>
      </c>
      <c r="C143" s="123" t="s">
        <v>305</v>
      </c>
      <c r="D143" s="124" t="e" cm="1">
        <f t="array" ref="D143">_xlfn.IFS('Raaka-aineet'!B143="Kyllä",Paisto!$K$8,'Raaka-aineet'!B143="Ei",Paisto!$K$9,'Raaka-aineet'!B143="Ei osaa sanoa",Paisto!$K$10)</f>
        <v>#N/A</v>
      </c>
    </row>
    <row r="144" spans="1:4" x14ac:dyDescent="0.25">
      <c r="A144" s="123" t="s">
        <v>90</v>
      </c>
      <c r="B144" s="113" t="s">
        <v>93</v>
      </c>
      <c r="C144" s="123" t="s">
        <v>306</v>
      </c>
      <c r="D144" s="124" t="e" cm="1">
        <f t="array" ref="D144">_xlfn.IFS('Raaka-aineet'!B144="Kyllä",Paisto!$K$8,'Raaka-aineet'!B144="Ei",Paisto!$K$9,'Raaka-aineet'!B144="Ei osaa sanoa",Paisto!$K$10)</f>
        <v>#N/A</v>
      </c>
    </row>
    <row r="145" spans="1:4" x14ac:dyDescent="0.25">
      <c r="A145" s="123" t="s">
        <v>90</v>
      </c>
      <c r="B145" s="113" t="s">
        <v>93</v>
      </c>
      <c r="C145" s="123" t="s">
        <v>307</v>
      </c>
      <c r="D145" s="124" t="e" cm="1">
        <f t="array" ref="D145">_xlfn.IFS('Raaka-aineet'!B145="Kyllä",Paisto!$K$8,'Raaka-aineet'!B145="Ei",Paisto!$K$9,'Raaka-aineet'!B145="Ei osaa sanoa",Paisto!$K$10)</f>
        <v>#N/A</v>
      </c>
    </row>
    <row r="146" spans="1:4" x14ac:dyDescent="0.25">
      <c r="A146" s="123" t="s">
        <v>90</v>
      </c>
      <c r="B146" s="113" t="s">
        <v>93</v>
      </c>
      <c r="C146" s="123" t="s">
        <v>334</v>
      </c>
      <c r="D146" s="124" t="e" cm="1">
        <f t="array" ref="D146">_xlfn.IFS('Raaka-aineet'!B146="Kyllä",Paisto!$K$8,'Raaka-aineet'!B146="Ei",Paisto!$K$9,'Raaka-aineet'!B146="Ei osaa sanoa",Paisto!$K$10)</f>
        <v>#N/A</v>
      </c>
    </row>
    <row r="147" spans="1:4" x14ac:dyDescent="0.25">
      <c r="A147" s="123" t="s">
        <v>90</v>
      </c>
      <c r="B147" s="113" t="s">
        <v>93</v>
      </c>
      <c r="C147" s="123" t="s">
        <v>335</v>
      </c>
      <c r="D147" s="124" t="e" cm="1">
        <f t="array" ref="D147">_xlfn.IFS('Raaka-aineet'!B147="Kyllä",Paisto!$K$8,'Raaka-aineet'!B147="Ei",Paisto!$K$9,'Raaka-aineet'!B147="Ei osaa sanoa",Paisto!$K$10)</f>
        <v>#N/A</v>
      </c>
    </row>
    <row r="148" spans="1:4" x14ac:dyDescent="0.25">
      <c r="A148" s="123" t="s">
        <v>90</v>
      </c>
      <c r="B148" s="113" t="s">
        <v>94</v>
      </c>
      <c r="C148" s="123" t="s">
        <v>336</v>
      </c>
      <c r="D148" s="124" t="e" cm="1">
        <f t="array" ref="D148">_xlfn.IFS('Raaka-aineet'!B148="Kyllä",Paisto!$K$8,'Raaka-aineet'!B148="Ei",Paisto!$K$9,'Raaka-aineet'!B148="Ei osaa sanoa",Paisto!$K$10)</f>
        <v>#N/A</v>
      </c>
    </row>
    <row r="149" spans="1:4" x14ac:dyDescent="0.25">
      <c r="A149" s="123" t="s">
        <v>90</v>
      </c>
      <c r="B149" s="113" t="s">
        <v>94</v>
      </c>
      <c r="C149" s="123" t="s">
        <v>337</v>
      </c>
      <c r="D149" s="124" t="e" cm="1">
        <f t="array" ref="D149">_xlfn.IFS('Raaka-aineet'!B149="Kyllä",Paisto!$K$8,'Raaka-aineet'!B149="Ei",Paisto!$K$9,'Raaka-aineet'!B149="Ei osaa sanoa",Paisto!$K$10)</f>
        <v>#N/A</v>
      </c>
    </row>
    <row r="150" spans="1:4" x14ac:dyDescent="0.25">
      <c r="A150" s="123" t="s">
        <v>90</v>
      </c>
      <c r="B150" s="113" t="s">
        <v>94</v>
      </c>
      <c r="C150" s="123" t="s">
        <v>338</v>
      </c>
      <c r="D150" s="124" t="e" cm="1">
        <f t="array" ref="D150">_xlfn.IFS('Raaka-aineet'!B150="Kyllä",Paisto!$K$8,'Raaka-aineet'!B150="Ei",Paisto!$K$9,'Raaka-aineet'!B150="Ei osaa sanoa",Paisto!$K$10)</f>
        <v>#N/A</v>
      </c>
    </row>
    <row r="151" spans="1:4" x14ac:dyDescent="0.25">
      <c r="A151" s="123" t="s">
        <v>90</v>
      </c>
      <c r="B151" s="113" t="s">
        <v>94</v>
      </c>
      <c r="C151" s="123" t="s">
        <v>339</v>
      </c>
      <c r="D151" s="124" t="e" cm="1">
        <f t="array" ref="D151">_xlfn.IFS('Raaka-aineet'!B151="Kyllä",Paisto!$K$8,'Raaka-aineet'!B151="Ei",Paisto!$K$9,'Raaka-aineet'!B151="Ei osaa sanoa",Paisto!$K$10)</f>
        <v>#N/A</v>
      </c>
    </row>
    <row r="152" spans="1:4" x14ac:dyDescent="0.25">
      <c r="A152" s="123" t="s">
        <v>90</v>
      </c>
      <c r="B152" s="113" t="s">
        <v>94</v>
      </c>
      <c r="C152" s="123" t="s">
        <v>340</v>
      </c>
      <c r="D152" s="124" t="e" cm="1">
        <f t="array" ref="D152">_xlfn.IFS('Raaka-aineet'!B152="Kyllä",Paisto!$K$8,'Raaka-aineet'!B152="Ei",Paisto!$K$9,'Raaka-aineet'!B152="Ei osaa sanoa",Paisto!$K$10)</f>
        <v>#N/A</v>
      </c>
    </row>
    <row r="153" spans="1:4" x14ac:dyDescent="0.25">
      <c r="A153" s="123" t="s">
        <v>90</v>
      </c>
      <c r="B153" s="113" t="s">
        <v>95</v>
      </c>
      <c r="C153" s="123" t="s">
        <v>341</v>
      </c>
      <c r="D153" s="124" t="e" cm="1">
        <f t="array" ref="D153">_xlfn.IFS('Raaka-aineet'!B153="Kyllä",Paisto!$K$8,'Raaka-aineet'!B153="Ei",Paisto!$K$9,'Raaka-aineet'!B153="Ei osaa sanoa",Paisto!$K$10)</f>
        <v>#N/A</v>
      </c>
    </row>
    <row r="154" spans="1:4" x14ac:dyDescent="0.25">
      <c r="A154" s="123" t="s">
        <v>90</v>
      </c>
      <c r="B154" s="113" t="s">
        <v>95</v>
      </c>
      <c r="C154" s="123" t="s">
        <v>342</v>
      </c>
      <c r="D154" s="124" t="e" cm="1">
        <f t="array" ref="D154">_xlfn.IFS('Raaka-aineet'!B154="Kyllä",Paisto!$K$8,'Raaka-aineet'!B154="Ei",Paisto!$K$9,'Raaka-aineet'!B154="Ei osaa sanoa",Paisto!$K$10)</f>
        <v>#N/A</v>
      </c>
    </row>
    <row r="155" spans="1:4" x14ac:dyDescent="0.25">
      <c r="A155" s="123" t="s">
        <v>90</v>
      </c>
      <c r="B155" s="113" t="s">
        <v>95</v>
      </c>
      <c r="C155" s="123" t="s">
        <v>343</v>
      </c>
      <c r="D155" s="124" t="e" cm="1">
        <f t="array" ref="D155">_xlfn.IFS('Raaka-aineet'!B155="Kyllä",Paisto!$K$8,'Raaka-aineet'!B155="Ei",Paisto!$K$9,'Raaka-aineet'!B155="Ei osaa sanoa",Paisto!$K$10)</f>
        <v>#N/A</v>
      </c>
    </row>
    <row r="156" spans="1:4" x14ac:dyDescent="0.25">
      <c r="A156" s="123" t="s">
        <v>90</v>
      </c>
      <c r="B156" s="113" t="s">
        <v>95</v>
      </c>
      <c r="C156" s="123" t="s">
        <v>344</v>
      </c>
      <c r="D156" s="124" t="e" cm="1">
        <f t="array" ref="D156">_xlfn.IFS('Raaka-aineet'!B156="Kyllä",Paisto!$K$8,'Raaka-aineet'!B156="Ei",Paisto!$K$9,'Raaka-aineet'!B156="Ei osaa sanoa",Paisto!$K$10)</f>
        <v>#N/A</v>
      </c>
    </row>
    <row r="157" spans="1:4" x14ac:dyDescent="0.25">
      <c r="A157" s="123" t="s">
        <v>90</v>
      </c>
      <c r="B157" s="113" t="s">
        <v>95</v>
      </c>
      <c r="C157" s="123" t="s">
        <v>345</v>
      </c>
      <c r="D157" s="124" t="e" cm="1">
        <f t="array" ref="D157">_xlfn.IFS('Raaka-aineet'!B157="Kyllä",Paisto!$K$8,'Raaka-aineet'!B157="Ei",Paisto!$K$9,'Raaka-aineet'!B157="Ei osaa sanoa",Paisto!$K$10)</f>
        <v>#N/A</v>
      </c>
    </row>
    <row r="158" spans="1:4" x14ac:dyDescent="0.25">
      <c r="A158" s="123" t="s">
        <v>90</v>
      </c>
      <c r="B158" s="113" t="s">
        <v>96</v>
      </c>
      <c r="C158" s="123" t="s">
        <v>304</v>
      </c>
      <c r="D158" s="124" t="e" cm="1">
        <f t="array" ref="D158">_xlfn.IFS('Raaka-aineet'!B158="Kyllä",Paisto!$K$8,'Raaka-aineet'!B158="Ei",Paisto!$K$9,'Raaka-aineet'!B158="Ei osaa sanoa",Paisto!$K$10)</f>
        <v>#N/A</v>
      </c>
    </row>
    <row r="159" spans="1:4" x14ac:dyDescent="0.25">
      <c r="A159" s="123" t="s">
        <v>90</v>
      </c>
      <c r="B159" s="113" t="s">
        <v>96</v>
      </c>
      <c r="C159" s="123" t="s">
        <v>310</v>
      </c>
      <c r="D159" s="124" t="e" cm="1">
        <f t="array" ref="D159">_xlfn.IFS('Raaka-aineet'!B159="Kyllä",Paisto!$K$8,'Raaka-aineet'!B159="Ei",Paisto!$K$9,'Raaka-aineet'!B159="Ei osaa sanoa",Paisto!$K$10)</f>
        <v>#N/A</v>
      </c>
    </row>
    <row r="160" spans="1:4" x14ac:dyDescent="0.25">
      <c r="A160" s="123" t="s">
        <v>90</v>
      </c>
      <c r="B160" s="113" t="s">
        <v>96</v>
      </c>
      <c r="C160" s="123" t="s">
        <v>343</v>
      </c>
      <c r="D160" s="124" t="e" cm="1">
        <f t="array" ref="D160">_xlfn.IFS('Raaka-aineet'!B160="Kyllä",Paisto!$K$8,'Raaka-aineet'!B160="Ei",Paisto!$K$9,'Raaka-aineet'!B160="Ei osaa sanoa",Paisto!$K$10)</f>
        <v>#N/A</v>
      </c>
    </row>
    <row r="161" spans="1:4" x14ac:dyDescent="0.25">
      <c r="A161" s="123" t="s">
        <v>90</v>
      </c>
      <c r="B161" s="113" t="s">
        <v>96</v>
      </c>
      <c r="C161" s="123" t="s">
        <v>344</v>
      </c>
      <c r="D161" s="124" t="e" cm="1">
        <f t="array" ref="D161">_xlfn.IFS('Raaka-aineet'!B161="Kyllä",Paisto!$K$8,'Raaka-aineet'!B161="Ei",Paisto!$K$9,'Raaka-aineet'!B161="Ei osaa sanoa",Paisto!$K$10)</f>
        <v>#N/A</v>
      </c>
    </row>
    <row r="162" spans="1:4" x14ac:dyDescent="0.25">
      <c r="A162" s="123" t="s">
        <v>90</v>
      </c>
      <c r="B162" s="113" t="s">
        <v>96</v>
      </c>
      <c r="C162" s="123" t="s">
        <v>345</v>
      </c>
      <c r="D162" s="124" t="e" cm="1">
        <f t="array" ref="D162">_xlfn.IFS('Raaka-aineet'!B162="Kyllä",Paisto!$K$8,'Raaka-aineet'!B162="Ei",Paisto!$K$9,'Raaka-aineet'!B162="Ei osaa sanoa",Paisto!$K$10)</f>
        <v>#N/A</v>
      </c>
    </row>
    <row r="163" spans="1:4" x14ac:dyDescent="0.25">
      <c r="A163" s="123" t="s">
        <v>90</v>
      </c>
      <c r="B163" s="113" t="s">
        <v>97</v>
      </c>
      <c r="C163" s="123" t="s">
        <v>304</v>
      </c>
      <c r="D163" s="124" t="e" cm="1">
        <f t="array" ref="D163">_xlfn.IFS('Raaka-aineet'!B163="Kyllä",Paisto!$K$8,'Raaka-aineet'!B163="Ei",Paisto!$K$9,'Raaka-aineet'!B163="Ei osaa sanoa",Paisto!$K$10)</f>
        <v>#N/A</v>
      </c>
    </row>
    <row r="164" spans="1:4" x14ac:dyDescent="0.25">
      <c r="A164" s="123" t="s">
        <v>90</v>
      </c>
      <c r="B164" s="113" t="s">
        <v>97</v>
      </c>
      <c r="C164" s="123" t="s">
        <v>310</v>
      </c>
      <c r="D164" s="124" t="e" cm="1">
        <f t="array" ref="D164">_xlfn.IFS('Raaka-aineet'!B164="Kyllä",Paisto!$K$8,'Raaka-aineet'!B164="Ei",Paisto!$K$9,'Raaka-aineet'!B164="Ei osaa sanoa",Paisto!$K$10)</f>
        <v>#N/A</v>
      </c>
    </row>
    <row r="165" spans="1:4" x14ac:dyDescent="0.25">
      <c r="A165" s="123" t="s">
        <v>90</v>
      </c>
      <c r="B165" s="113" t="s">
        <v>97</v>
      </c>
      <c r="C165" s="123" t="s">
        <v>311</v>
      </c>
      <c r="D165" s="124" t="e" cm="1">
        <f t="array" ref="D165">_xlfn.IFS('Raaka-aineet'!B165="Kyllä",Paisto!$K$8,'Raaka-aineet'!B165="Ei",Paisto!$K$9,'Raaka-aineet'!B165="Ei osaa sanoa",Paisto!$K$10)</f>
        <v>#N/A</v>
      </c>
    </row>
    <row r="166" spans="1:4" x14ac:dyDescent="0.25">
      <c r="A166" s="123" t="s">
        <v>90</v>
      </c>
      <c r="B166" s="113" t="s">
        <v>97</v>
      </c>
      <c r="C166" s="123" t="s">
        <v>300</v>
      </c>
      <c r="D166" s="124" t="e" cm="1">
        <f t="array" ref="D166">_xlfn.IFS('Raaka-aineet'!B166="Kyllä",Paisto!$K$8,'Raaka-aineet'!B166="Ei",Paisto!$K$9,'Raaka-aineet'!B166="Ei osaa sanoa",Paisto!$K$10)</f>
        <v>#N/A</v>
      </c>
    </row>
    <row r="167" spans="1:4" x14ac:dyDescent="0.25">
      <c r="A167" s="123" t="s">
        <v>90</v>
      </c>
      <c r="B167" s="113" t="s">
        <v>97</v>
      </c>
      <c r="C167" s="123" t="s">
        <v>346</v>
      </c>
      <c r="D167" s="124" t="e" cm="1">
        <f t="array" ref="D167">_xlfn.IFS('Raaka-aineet'!B167="Kyllä",Paisto!$K$8,'Raaka-aineet'!B167="Ei",Paisto!$K$9,'Raaka-aineet'!B167="Ei osaa sanoa",Paisto!$K$10)</f>
        <v>#N/A</v>
      </c>
    </row>
    <row r="168" spans="1:4" x14ac:dyDescent="0.25">
      <c r="A168" s="123" t="s">
        <v>90</v>
      </c>
      <c r="B168" s="113" t="s">
        <v>97</v>
      </c>
      <c r="C168" s="123" t="s">
        <v>313</v>
      </c>
      <c r="D168" s="124" t="e" cm="1">
        <f t="array" ref="D168">_xlfn.IFS('Raaka-aineet'!B168="Kyllä",Paisto!$K$8,'Raaka-aineet'!B168="Ei",Paisto!$K$9,'Raaka-aineet'!B168="Ei osaa sanoa",Paisto!$K$10)</f>
        <v>#N/A</v>
      </c>
    </row>
    <row r="169" spans="1:4" x14ac:dyDescent="0.25">
      <c r="A169" s="123" t="s">
        <v>90</v>
      </c>
      <c r="B169" s="113" t="s">
        <v>82</v>
      </c>
      <c r="C169" s="123" t="s">
        <v>350</v>
      </c>
      <c r="D169" s="124" t="e" cm="1">
        <f t="array" ref="D169">_xlfn.IFS('Raaka-aineet'!B169="Kyllä",Paisto!$K$8,'Raaka-aineet'!B169="Ei",Paisto!$K$9,'Raaka-aineet'!B169="Ei osaa sanoa",Paisto!$K$10)</f>
        <v>#N/A</v>
      </c>
    </row>
    <row r="170" spans="1:4" x14ac:dyDescent="0.25">
      <c r="A170" s="123" t="s">
        <v>90</v>
      </c>
      <c r="B170" s="113" t="s">
        <v>82</v>
      </c>
      <c r="C170" s="123" t="s">
        <v>310</v>
      </c>
      <c r="D170" s="124" t="e" cm="1">
        <f t="array" ref="D170">_xlfn.IFS('Raaka-aineet'!B170="Kyllä",Paisto!$K$8,'Raaka-aineet'!B170="Ei",Paisto!$K$9,'Raaka-aineet'!B170="Ei osaa sanoa",Paisto!$K$10)</f>
        <v>#N/A</v>
      </c>
    </row>
    <row r="171" spans="1:4" x14ac:dyDescent="0.25">
      <c r="A171" s="123" t="s">
        <v>90</v>
      </c>
      <c r="B171" s="113" t="s">
        <v>82</v>
      </c>
      <c r="C171" s="123" t="s">
        <v>311</v>
      </c>
      <c r="D171" s="124" t="e" cm="1">
        <f t="array" ref="D171">_xlfn.IFS('Raaka-aineet'!B171="Kyllä",Paisto!$K$8,'Raaka-aineet'!B171="Ei",Paisto!$K$9,'Raaka-aineet'!B171="Ei osaa sanoa",Paisto!$K$10)</f>
        <v>#N/A</v>
      </c>
    </row>
    <row r="172" spans="1:4" x14ac:dyDescent="0.25">
      <c r="A172" s="123" t="s">
        <v>90</v>
      </c>
      <c r="B172" s="113" t="s">
        <v>82</v>
      </c>
      <c r="C172" s="123" t="s">
        <v>300</v>
      </c>
      <c r="D172" s="124" t="e" cm="1">
        <f t="array" ref="D172">_xlfn.IFS('Raaka-aineet'!B172="Kyllä",Paisto!$K$8,'Raaka-aineet'!B172="Ei",Paisto!$K$9,'Raaka-aineet'!B172="Ei osaa sanoa",Paisto!$K$10)</f>
        <v>#N/A</v>
      </c>
    </row>
    <row r="173" spans="1:4" x14ac:dyDescent="0.25">
      <c r="A173" s="123" t="s">
        <v>90</v>
      </c>
      <c r="B173" s="113" t="s">
        <v>82</v>
      </c>
      <c r="C173" s="123" t="s">
        <v>346</v>
      </c>
      <c r="D173" s="124" t="e" cm="1">
        <f t="array" ref="D173">_xlfn.IFS('Raaka-aineet'!B173="Kyllä",Paisto!$K$8,'Raaka-aineet'!B173="Ei",Paisto!$K$9,'Raaka-aineet'!B173="Ei osaa sanoa",Paisto!$K$10)</f>
        <v>#N/A</v>
      </c>
    </row>
    <row r="174" spans="1:4" x14ac:dyDescent="0.25">
      <c r="A174" s="123" t="s">
        <v>90</v>
      </c>
      <c r="B174" s="113" t="s">
        <v>82</v>
      </c>
      <c r="C174" s="123" t="s">
        <v>313</v>
      </c>
      <c r="D174" s="124" t="e" cm="1">
        <f t="array" ref="D174">_xlfn.IFS('Raaka-aineet'!B174="Kyllä",Paisto!$K$8,'Raaka-aineet'!B174="Ei",Paisto!$K$9,'Raaka-aineet'!B174="Ei osaa sanoa",Paisto!$K$10)</f>
        <v>#N/A</v>
      </c>
    </row>
    <row r="175" spans="1:4" x14ac:dyDescent="0.25">
      <c r="A175" s="123" t="s">
        <v>90</v>
      </c>
      <c r="B175" s="113" t="s">
        <v>98</v>
      </c>
      <c r="C175" s="123" t="s">
        <v>304</v>
      </c>
      <c r="D175" s="124" t="e" cm="1">
        <f t="array" ref="D175">_xlfn.IFS('Raaka-aineet'!B175="Kyllä",Paisto!$K$8,'Raaka-aineet'!B175="Ei",Paisto!$K$9,'Raaka-aineet'!B175="Ei osaa sanoa",Paisto!$K$10)</f>
        <v>#N/A</v>
      </c>
    </row>
    <row r="176" spans="1:4" x14ac:dyDescent="0.25">
      <c r="A176" s="123" t="s">
        <v>90</v>
      </c>
      <c r="B176" s="113" t="s">
        <v>98</v>
      </c>
      <c r="C176" s="123" t="s">
        <v>310</v>
      </c>
      <c r="D176" s="124" t="e" cm="1">
        <f t="array" ref="D176">_xlfn.IFS('Raaka-aineet'!B176="Kyllä",Paisto!$K$8,'Raaka-aineet'!B176="Ei",Paisto!$K$9,'Raaka-aineet'!B176="Ei osaa sanoa",Paisto!$K$10)</f>
        <v>#N/A</v>
      </c>
    </row>
    <row r="177" spans="1:4" x14ac:dyDescent="0.25">
      <c r="A177" s="123" t="s">
        <v>90</v>
      </c>
      <c r="B177" s="113" t="s">
        <v>98</v>
      </c>
      <c r="C177" s="123" t="s">
        <v>347</v>
      </c>
      <c r="D177" s="124" t="e" cm="1">
        <f t="array" ref="D177">_xlfn.IFS('Raaka-aineet'!B177="Kyllä",Paisto!$K$8,'Raaka-aineet'!B177="Ei",Paisto!$K$9,'Raaka-aineet'!B177="Ei osaa sanoa",Paisto!$K$10)</f>
        <v>#N/A</v>
      </c>
    </row>
    <row r="178" spans="1:4" x14ac:dyDescent="0.25">
      <c r="A178" s="123" t="s">
        <v>90</v>
      </c>
      <c r="B178" s="113" t="s">
        <v>98</v>
      </c>
      <c r="C178" s="123" t="s">
        <v>300</v>
      </c>
      <c r="D178" s="124" t="e" cm="1">
        <f t="array" ref="D178">_xlfn.IFS('Raaka-aineet'!B178="Kyllä",Paisto!$K$8,'Raaka-aineet'!B178="Ei",Paisto!$K$9,'Raaka-aineet'!B178="Ei osaa sanoa",Paisto!$K$10)</f>
        <v>#N/A</v>
      </c>
    </row>
    <row r="179" spans="1:4" x14ac:dyDescent="0.25">
      <c r="A179" s="123" t="s">
        <v>90</v>
      </c>
      <c r="B179" s="113" t="s">
        <v>98</v>
      </c>
      <c r="C179" s="123" t="s">
        <v>346</v>
      </c>
      <c r="D179" s="124" t="e" cm="1">
        <f t="array" ref="D179">_xlfn.IFS('Raaka-aineet'!B179="Kyllä",Paisto!$K$8,'Raaka-aineet'!B179="Ei",Paisto!$K$9,'Raaka-aineet'!B179="Ei osaa sanoa",Paisto!$K$10)</f>
        <v>#N/A</v>
      </c>
    </row>
    <row r="180" spans="1:4" x14ac:dyDescent="0.25">
      <c r="A180" s="123" t="s">
        <v>90</v>
      </c>
      <c r="B180" s="113" t="s">
        <v>98</v>
      </c>
      <c r="C180" s="123" t="s">
        <v>313</v>
      </c>
      <c r="D180" s="124" t="e" cm="1">
        <f t="array" ref="D180">_xlfn.IFS('Raaka-aineet'!B180="Kyllä",Paisto!$K$8,'Raaka-aineet'!B180="Ei",Paisto!$K$9,'Raaka-aineet'!B180="Ei osaa sanoa",Paisto!$K$10)</f>
        <v>#N/A</v>
      </c>
    </row>
    <row r="181" spans="1:4" x14ac:dyDescent="0.25">
      <c r="A181" s="123" t="s">
        <v>90</v>
      </c>
      <c r="B181" s="113" t="s">
        <v>238</v>
      </c>
      <c r="C181" s="123" t="s">
        <v>306</v>
      </c>
      <c r="D181" s="124" t="e" cm="1">
        <f t="array" ref="D181">_xlfn.IFS('Raaka-aineet'!B181="Kyllä",Paisto!$K$8,'Raaka-aineet'!B181="Ei",Paisto!$K$9,'Raaka-aineet'!B181="Ei osaa sanoa",Paisto!$K$10)</f>
        <v>#N/A</v>
      </c>
    </row>
    <row r="182" spans="1:4" x14ac:dyDescent="0.25">
      <c r="A182" s="123" t="s">
        <v>90</v>
      </c>
      <c r="B182" s="113" t="s">
        <v>99</v>
      </c>
      <c r="C182" s="123" t="s">
        <v>249</v>
      </c>
      <c r="D182" s="124" t="e" cm="1">
        <f t="array" ref="D182">_xlfn.IFS('Raaka-aineet'!B182="Kyllä",Paisto!$K$8,'Raaka-aineet'!B182="Ei",Paisto!$K$9,'Raaka-aineet'!B182="Ei osaa sanoa",Paisto!$K$10)</f>
        <v>#N/A</v>
      </c>
    </row>
    <row r="183" spans="1:4" x14ac:dyDescent="0.25">
      <c r="A183" s="123" t="s">
        <v>90</v>
      </c>
      <c r="B183" s="113" t="s">
        <v>99</v>
      </c>
      <c r="C183" s="123" t="s">
        <v>349</v>
      </c>
      <c r="D183" s="124" t="e" cm="1">
        <f t="array" ref="D183">_xlfn.IFS('Raaka-aineet'!B183="Kyllä",Paisto!$K$8,'Raaka-aineet'!B183="Ei",Paisto!$K$9,'Raaka-aineet'!B183="Ei osaa sanoa",Paisto!$K$10)</f>
        <v>#N/A</v>
      </c>
    </row>
    <row r="184" spans="1:4" x14ac:dyDescent="0.25">
      <c r="A184" s="123" t="s">
        <v>90</v>
      </c>
      <c r="B184" s="113" t="s">
        <v>99</v>
      </c>
      <c r="C184" s="123" t="s">
        <v>348</v>
      </c>
      <c r="D184" s="124" t="e" cm="1">
        <f t="array" ref="D184">_xlfn.IFS('Raaka-aineet'!B184="Kyllä",Paisto!$K$8,'Raaka-aineet'!B184="Ei",Paisto!$K$9,'Raaka-aineet'!B184="Ei osaa sanoa",Paisto!$K$10)</f>
        <v>#N/A</v>
      </c>
    </row>
    <row r="185" spans="1:4" x14ac:dyDescent="0.25">
      <c r="A185" s="123" t="s">
        <v>90</v>
      </c>
      <c r="B185" s="113" t="s">
        <v>239</v>
      </c>
      <c r="C185" s="123" t="s">
        <v>300</v>
      </c>
      <c r="D185" s="124" t="e" cm="1">
        <f t="array" ref="D185">_xlfn.IFS('Raaka-aineet'!B185="Kyllä",Paisto!$K$8,'Raaka-aineet'!B185="Ei",Paisto!$K$9,'Raaka-aineet'!B185="Ei osaa sanoa",Paisto!$K$10)</f>
        <v>#N/A</v>
      </c>
    </row>
    <row r="186" spans="1:4" x14ac:dyDescent="0.25">
      <c r="A186" s="123" t="s">
        <v>90</v>
      </c>
      <c r="B186" s="113" t="s">
        <v>100</v>
      </c>
      <c r="C186" s="123" t="s">
        <v>351</v>
      </c>
      <c r="D186" s="124" t="e" cm="1">
        <f t="array" ref="D186">_xlfn.IFS('Raaka-aineet'!B186="Kyllä",Paisto!$K$8,'Raaka-aineet'!B186="Ei",Paisto!$K$9,'Raaka-aineet'!B186="Ei osaa sanoa",Paisto!$K$10)</f>
        <v>#N/A</v>
      </c>
    </row>
    <row r="187" spans="1:4" x14ac:dyDescent="0.25">
      <c r="A187" s="123" t="s">
        <v>90</v>
      </c>
      <c r="B187" s="113" t="s">
        <v>100</v>
      </c>
      <c r="C187" s="123" t="s">
        <v>352</v>
      </c>
      <c r="D187" s="124" t="e" cm="1">
        <f t="array" ref="D187">_xlfn.IFS('Raaka-aineet'!B187="Kyllä",Paisto!$K$8,'Raaka-aineet'!B187="Ei",Paisto!$K$9,'Raaka-aineet'!B187="Ei osaa sanoa",Paisto!$K$10)</f>
        <v>#N/A</v>
      </c>
    </row>
    <row r="188" spans="1:4" x14ac:dyDescent="0.25">
      <c r="A188" s="123" t="s">
        <v>90</v>
      </c>
      <c r="B188" s="113" t="s">
        <v>100</v>
      </c>
      <c r="C188" s="123" t="s">
        <v>263</v>
      </c>
      <c r="D188" s="124" t="e" cm="1">
        <f t="array" ref="D188">_xlfn.IFS('Raaka-aineet'!B188="Kyllä",Paisto!$K$8,'Raaka-aineet'!B188="Ei",Paisto!$K$9,'Raaka-aineet'!B188="Ei osaa sanoa",Paisto!$K$10)</f>
        <v>#N/A</v>
      </c>
    </row>
    <row r="189" spans="1:4" x14ac:dyDescent="0.25">
      <c r="A189" s="123" t="s">
        <v>90</v>
      </c>
      <c r="B189" s="113" t="s">
        <v>101</v>
      </c>
      <c r="C189" s="123" t="s">
        <v>351</v>
      </c>
      <c r="D189" s="124" t="e" cm="1">
        <f t="array" ref="D189">_xlfn.IFS('Raaka-aineet'!B189="Kyllä",Paisto!$K$8,'Raaka-aineet'!B189="Ei",Paisto!$K$9,'Raaka-aineet'!B189="Ei osaa sanoa",Paisto!$K$10)</f>
        <v>#N/A</v>
      </c>
    </row>
    <row r="190" spans="1:4" x14ac:dyDescent="0.25">
      <c r="A190" s="123" t="s">
        <v>90</v>
      </c>
      <c r="B190" s="113" t="s">
        <v>101</v>
      </c>
      <c r="C190" s="123" t="s">
        <v>353</v>
      </c>
      <c r="D190" s="124" t="e" cm="1">
        <f t="array" ref="D190">_xlfn.IFS('Raaka-aineet'!B190="Kyllä",Paisto!$K$8,'Raaka-aineet'!B190="Ei",Paisto!$K$9,'Raaka-aineet'!B190="Ei osaa sanoa",Paisto!$K$10)</f>
        <v>#N/A</v>
      </c>
    </row>
    <row r="191" spans="1:4" x14ac:dyDescent="0.25">
      <c r="A191" s="123" t="s">
        <v>90</v>
      </c>
      <c r="B191" s="113" t="s">
        <v>101</v>
      </c>
      <c r="C191" s="123" t="s">
        <v>354</v>
      </c>
      <c r="D191" s="124" t="e" cm="1">
        <f t="array" ref="D191">_xlfn.IFS('Raaka-aineet'!B191="Kyllä",Paisto!$K$8,'Raaka-aineet'!B191="Ei",Paisto!$K$9,'Raaka-aineet'!B191="Ei osaa sanoa",Paisto!$K$10)</f>
        <v>#N/A</v>
      </c>
    </row>
    <row r="192" spans="1:4" x14ac:dyDescent="0.25">
      <c r="A192" s="123" t="s">
        <v>90</v>
      </c>
      <c r="B192" s="113" t="s">
        <v>102</v>
      </c>
      <c r="C192" s="123" t="s">
        <v>281</v>
      </c>
      <c r="D192" s="124" t="e" cm="1">
        <f t="array" ref="D192">_xlfn.IFS('Raaka-aineet'!B192="Kyllä",Paisto!$K$8,'Raaka-aineet'!B192="Ei",Paisto!$K$9,'Raaka-aineet'!B192="Ei osaa sanoa",Paisto!$K$10)</f>
        <v>#N/A</v>
      </c>
    </row>
    <row r="193" spans="1:4" x14ac:dyDescent="0.25">
      <c r="A193" s="123" t="s">
        <v>90</v>
      </c>
      <c r="B193" s="113" t="s">
        <v>102</v>
      </c>
      <c r="C193" s="123" t="s">
        <v>355</v>
      </c>
      <c r="D193" s="124" t="e" cm="1">
        <f t="array" ref="D193">_xlfn.IFS('Raaka-aineet'!B193="Kyllä",Paisto!$K$8,'Raaka-aineet'!B193="Ei",Paisto!$K$9,'Raaka-aineet'!B193="Ei osaa sanoa",Paisto!$K$10)</f>
        <v>#N/A</v>
      </c>
    </row>
    <row r="194" spans="1:4" x14ac:dyDescent="0.25">
      <c r="A194" s="123" t="s">
        <v>90</v>
      </c>
      <c r="B194" s="113" t="s">
        <v>102</v>
      </c>
      <c r="C194" s="123" t="s">
        <v>282</v>
      </c>
      <c r="D194" s="124" t="e" cm="1">
        <f t="array" ref="D194">_xlfn.IFS('Raaka-aineet'!B194="Kyllä",Paisto!$K$8,'Raaka-aineet'!B194="Ei",Paisto!$K$9,'Raaka-aineet'!B194="Ei osaa sanoa",Paisto!$K$10)</f>
        <v>#N/A</v>
      </c>
    </row>
    <row r="195" spans="1:4" x14ac:dyDescent="0.25">
      <c r="A195" s="123" t="s">
        <v>90</v>
      </c>
      <c r="B195" s="113" t="s">
        <v>102</v>
      </c>
      <c r="C195" s="123" t="s">
        <v>327</v>
      </c>
      <c r="D195" s="124" t="e" cm="1">
        <f t="array" ref="D195">_xlfn.IFS('Raaka-aineet'!B195="Kyllä",Paisto!$K$8,'Raaka-aineet'!B195="Ei",Paisto!$K$9,'Raaka-aineet'!B195="Ei osaa sanoa",Paisto!$K$10)</f>
        <v>#N/A</v>
      </c>
    </row>
    <row r="196" spans="1:4" x14ac:dyDescent="0.25">
      <c r="A196" s="123" t="s">
        <v>90</v>
      </c>
      <c r="B196" s="113" t="s">
        <v>102</v>
      </c>
      <c r="C196" s="123" t="s">
        <v>336</v>
      </c>
      <c r="D196" s="124" t="e" cm="1">
        <f t="array" ref="D196">_xlfn.IFS('Raaka-aineet'!B196="Kyllä",Paisto!$K$8,'Raaka-aineet'!B196="Ei",Paisto!$K$9,'Raaka-aineet'!B196="Ei osaa sanoa",Paisto!$K$10)</f>
        <v>#N/A</v>
      </c>
    </row>
    <row r="197" spans="1:4" x14ac:dyDescent="0.25">
      <c r="A197" s="123" t="s">
        <v>90</v>
      </c>
      <c r="B197" s="113" t="s">
        <v>103</v>
      </c>
      <c r="C197" s="123" t="s">
        <v>272</v>
      </c>
      <c r="D197" s="124" t="e" cm="1">
        <f t="array" ref="D197">_xlfn.IFS('Raaka-aineet'!B197="Kyllä",Paisto!$K$8,'Raaka-aineet'!B197="Ei",Paisto!$K$9,'Raaka-aineet'!B197="Ei osaa sanoa",Paisto!$K$10)</f>
        <v>#N/A</v>
      </c>
    </row>
    <row r="198" spans="1:4" x14ac:dyDescent="0.25">
      <c r="A198" s="123" t="s">
        <v>90</v>
      </c>
      <c r="B198" s="113" t="s">
        <v>103</v>
      </c>
      <c r="C198" s="123" t="s">
        <v>273</v>
      </c>
      <c r="D198" s="124" t="e" cm="1">
        <f t="array" ref="D198">_xlfn.IFS('Raaka-aineet'!B198="Kyllä",Paisto!$K$8,'Raaka-aineet'!B198="Ei",Paisto!$K$9,'Raaka-aineet'!B198="Ei osaa sanoa",Paisto!$K$10)</f>
        <v>#N/A</v>
      </c>
    </row>
    <row r="199" spans="1:4" x14ac:dyDescent="0.25">
      <c r="A199" s="123" t="s">
        <v>90</v>
      </c>
      <c r="B199" s="113" t="s">
        <v>103</v>
      </c>
      <c r="C199" s="123" t="s">
        <v>274</v>
      </c>
      <c r="D199" s="124" t="e" cm="1">
        <f t="array" ref="D199">_xlfn.IFS('Raaka-aineet'!B199="Kyllä",Paisto!$K$8,'Raaka-aineet'!B199="Ei",Paisto!$K$9,'Raaka-aineet'!B199="Ei osaa sanoa",Paisto!$K$10)</f>
        <v>#N/A</v>
      </c>
    </row>
    <row r="200" spans="1:4" x14ac:dyDescent="0.25">
      <c r="A200" s="123" t="s">
        <v>90</v>
      </c>
      <c r="B200" s="113" t="s">
        <v>103</v>
      </c>
      <c r="C200" s="123" t="s">
        <v>275</v>
      </c>
      <c r="D200" s="124" t="e" cm="1">
        <f t="array" ref="D200">_xlfn.IFS('Raaka-aineet'!B200="Kyllä",Paisto!$K$8,'Raaka-aineet'!B200="Ei",Paisto!$K$9,'Raaka-aineet'!B200="Ei osaa sanoa",Paisto!$K$10)</f>
        <v>#N/A</v>
      </c>
    </row>
    <row r="201" spans="1:4" x14ac:dyDescent="0.25">
      <c r="A201" s="123" t="s">
        <v>90</v>
      </c>
      <c r="B201" s="113" t="s">
        <v>103</v>
      </c>
      <c r="C201" s="123" t="s">
        <v>276</v>
      </c>
      <c r="D201" s="124" t="e" cm="1">
        <f t="array" ref="D201">_xlfn.IFS('Raaka-aineet'!B201="Kyllä",Paisto!$K$8,'Raaka-aineet'!B201="Ei",Paisto!$K$9,'Raaka-aineet'!B201="Ei osaa sanoa",Paisto!$K$10)</f>
        <v>#N/A</v>
      </c>
    </row>
  </sheetData>
  <mergeCells count="1">
    <mergeCell ref="O2:U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B7D1-F611-4F28-8FD0-715F4C618B8E}">
  <sheetPr codeName="Taul4"/>
  <dimension ref="A1"/>
  <sheetViews>
    <sheetView topLeftCell="AS28" zoomScale="85" zoomScaleNormal="85" workbookViewId="0">
      <selection activeCell="BJ88" sqref="BJ8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0454-B28D-47AB-8660-4FA71ADEC6B0}">
  <sheetPr codeName="Taul5">
    <tabColor theme="9"/>
    <pageSetUpPr fitToPage="1"/>
  </sheetPr>
  <dimension ref="A1:R50"/>
  <sheetViews>
    <sheetView topLeftCell="A2" zoomScale="50" zoomScaleNormal="50" workbookViewId="0">
      <selection activeCell="J20" sqref="J20"/>
    </sheetView>
  </sheetViews>
  <sheetFormatPr defaultRowHeight="31.5" x14ac:dyDescent="0.5"/>
  <cols>
    <col min="1" max="1" width="53.28515625" customWidth="1"/>
    <col min="2" max="2" width="98.42578125" customWidth="1"/>
    <col min="3" max="3" width="109.42578125" customWidth="1"/>
    <col min="4" max="4" width="27.42578125" bestFit="1" customWidth="1"/>
    <col min="5" max="5" width="25" bestFit="1" customWidth="1"/>
    <col min="6" max="6" width="9.140625" style="167"/>
    <col min="8" max="8" width="12.5703125" customWidth="1"/>
  </cols>
  <sheetData>
    <row r="1" spans="1:18" ht="30" hidden="1" customHeight="1" thickBot="1" x14ac:dyDescent="0.55000000000000004">
      <c r="A1" s="12"/>
      <c r="B1" s="12"/>
      <c r="C1" s="12"/>
    </row>
    <row r="2" spans="1:18" s="13" customFormat="1" ht="58.5" customHeight="1" x14ac:dyDescent="0.25">
      <c r="A2" s="192" t="s">
        <v>140</v>
      </c>
      <c r="B2" s="193"/>
      <c r="C2" s="21"/>
      <c r="D2" s="22"/>
      <c r="E2" s="23"/>
      <c r="F2" s="168"/>
    </row>
    <row r="3" spans="1:18" s="14" customFormat="1" ht="57" hidden="1" customHeight="1" x14ac:dyDescent="0.25">
      <c r="A3" s="194"/>
      <c r="B3" s="195"/>
      <c r="C3" s="24"/>
      <c r="D3" s="25"/>
      <c r="E3" s="26"/>
      <c r="F3" s="169"/>
    </row>
    <row r="4" spans="1:18" s="15" customFormat="1" ht="57" hidden="1" customHeight="1" thickBot="1" x14ac:dyDescent="0.55000000000000004">
      <c r="A4" s="194"/>
      <c r="B4" s="195"/>
      <c r="C4" s="24"/>
      <c r="D4" s="27"/>
      <c r="E4" s="28"/>
      <c r="F4" s="170"/>
    </row>
    <row r="5" spans="1:18" s="15" customFormat="1" ht="60" customHeight="1" x14ac:dyDescent="0.5">
      <c r="A5" s="29" t="s">
        <v>141</v>
      </c>
      <c r="B5" s="30"/>
      <c r="C5" s="30"/>
      <c r="D5" s="196"/>
      <c r="E5" s="197"/>
      <c r="F5" s="170"/>
      <c r="H5" s="45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1:18" s="15" customFormat="1" ht="60" customHeight="1" thickBot="1" x14ac:dyDescent="0.55000000000000004">
      <c r="A6" s="29" t="str">
        <f>IF('Raaka-aineet'!B1="","","Organisaatio:")</f>
        <v/>
      </c>
      <c r="B6" s="30" t="str">
        <f>IF('Raaka-aineet'!B1="","",'Raaka-aineet'!B1)</f>
        <v/>
      </c>
      <c r="C6" s="30" t="s">
        <v>360</v>
      </c>
      <c r="D6" s="39"/>
      <c r="E6" s="40"/>
      <c r="F6" s="170"/>
      <c r="H6" s="38"/>
      <c r="I6" s="166"/>
      <c r="J6" s="166"/>
      <c r="K6" s="166"/>
      <c r="L6" s="166"/>
      <c r="M6" s="166"/>
      <c r="N6" s="166"/>
      <c r="O6" s="166"/>
      <c r="P6" s="166"/>
      <c r="Q6" s="166"/>
      <c r="R6" s="166"/>
    </row>
    <row r="7" spans="1:18" ht="48.75" customHeight="1" thickBot="1" x14ac:dyDescent="0.55000000000000004">
      <c r="A7" s="16"/>
      <c r="B7" s="17" t="s">
        <v>135</v>
      </c>
      <c r="C7" s="17" t="s">
        <v>19</v>
      </c>
      <c r="D7" s="114" t="s">
        <v>20</v>
      </c>
      <c r="E7" s="31" t="s">
        <v>21</v>
      </c>
    </row>
    <row r="8" spans="1:18" ht="51" customHeight="1" thickBot="1" x14ac:dyDescent="0.55000000000000004">
      <c r="A8" s="186" t="s">
        <v>137</v>
      </c>
      <c r="B8" s="186" t="s">
        <v>134</v>
      </c>
      <c r="C8" s="18" t="s">
        <v>22</v>
      </c>
      <c r="D8" s="115">
        <f>AVERAGE(D9:D19)</f>
        <v>4.6363636363636367</v>
      </c>
      <c r="E8" s="32" t="str" cm="1">
        <f t="array" ref="E8">_xlfn.IFS(D8&lt;5,"Hylätty",D8&lt;6,"Välttävä",D8&lt;7,"Kohtalainen",D8&lt;8,"Tyydyttävä",D8&lt;9,"Hyvä",D8&lt;10,"Kiitettävä",D8&lt;11,"Erinomainen")</f>
        <v>Hylätty</v>
      </c>
    </row>
    <row r="9" spans="1:18" ht="25.5" customHeight="1" x14ac:dyDescent="0.5">
      <c r="A9" s="187"/>
      <c r="B9" s="187"/>
      <c r="C9" s="33" t="s">
        <v>24</v>
      </c>
      <c r="D9" s="116" cm="1">
        <f t="array" ref="D9">_xlfn.IFS(Paisto!K16=5,10,Paisto!K16=4,9,Paisto!K16=3,8,Paisto!K16=2,7,Paisto!K16=1,6,Paisto!L16=0,5,Paisto!L16&gt;0,4)</f>
        <v>5</v>
      </c>
      <c r="E9" s="34" t="str" cm="1">
        <f t="array" ref="E9">_xlfn.IFS(D9=4,"Hylätty",D9=5,"Välttävä",D9=6,"Kohtalainen",D9=7,"Tyydyttävä",D9=8,"Hyvä",D9=9,"Kiitettävä",D9=10,"Erinomainen")</f>
        <v>Välttävä</v>
      </c>
    </row>
    <row r="10" spans="1:18" ht="25.5" customHeight="1" x14ac:dyDescent="0.5">
      <c r="A10" s="187"/>
      <c r="B10" s="187"/>
      <c r="C10" s="35" t="s">
        <v>28</v>
      </c>
      <c r="D10" s="117" cm="1">
        <f t="array" ref="D10">_xlfn.IFS(Paisto!K17=6,10,Paisto!K17=5,9,Paisto!K17=4,8,Paisto!K17=3,7,Paisto!K17=2,6,Paisto!K17=1,5,Paisto!K17=0,4)</f>
        <v>4</v>
      </c>
      <c r="E10" s="36" t="str" cm="1">
        <f t="array" ref="E10">_xlfn.IFS(D10=4,"Hylätty",D10=5,"Välttävä",D10=6,"Kohtalainen",D10=7,"Tyydyttävä",D10=8,"Hyvä",D10=9,"Kiitettävä",D10=10,"Erinomainen")</f>
        <v>Hylätty</v>
      </c>
    </row>
    <row r="11" spans="1:18" ht="25.5" customHeight="1" x14ac:dyDescent="0.5">
      <c r="A11" s="187"/>
      <c r="B11" s="187"/>
      <c r="C11" s="33" t="s">
        <v>36</v>
      </c>
      <c r="D11" s="116" cm="1">
        <f t="array" ref="D11">_xlfn.IFS(Paisto!K18=5,10,Paisto!K18=4,9,Paisto!K18=3,8,Paisto!K18=2,7,Paisto!K18=1,6,Paisto!L18=0,5,Paisto!L18&gt;0,4)</f>
        <v>5</v>
      </c>
      <c r="E11" s="34" t="str" cm="1">
        <f t="array" ref="E11">_xlfn.IFS(D11=4,"Hylätty",D11=5,"Välttävä",D11=6,"Kohtalainen",D11=7,"Tyydyttävä",D11=8,"Hyvä",D11=9,"Kiitettävä",D11=10,"Erinomainen")</f>
        <v>Välttävä</v>
      </c>
    </row>
    <row r="12" spans="1:18" ht="25.5" customHeight="1" x14ac:dyDescent="0.5">
      <c r="A12" s="187"/>
      <c r="B12" s="187"/>
      <c r="C12" s="35" t="s">
        <v>38</v>
      </c>
      <c r="D12" s="117" cm="1">
        <f t="array" ref="D12">_xlfn.IFS(Paisto!K19=5,10,Paisto!K19=4,9,Paisto!K19=3,8,Paisto!K19=2,7,Paisto!K19=1,6,Paisto!L19=0,5,Paisto!L19&gt;0,4)</f>
        <v>5</v>
      </c>
      <c r="E12" s="36" t="str" cm="1">
        <f t="array" ref="E12">_xlfn.IFS(D12=4,"Hylätty",D12=5,"Välttävä",D12=6,"Kohtalainen",D12=7,"Tyydyttävä",D12=8,"Hyvä",D12=9,"Kiitettävä",D12=10,"Erinomainen")</f>
        <v>Välttävä</v>
      </c>
    </row>
    <row r="13" spans="1:18" ht="25.5" customHeight="1" x14ac:dyDescent="0.5">
      <c r="A13" s="187"/>
      <c r="B13" s="187"/>
      <c r="C13" s="33" t="s">
        <v>357</v>
      </c>
      <c r="D13" s="116" cm="1">
        <f t="array" ref="D13">_xlfn.IFS(Paisto!K20=5,10,Paisto!K20=4,9,Paisto!K20=3,8,Paisto!K20=2,7,Paisto!K20=1,6,Paisto!L20=0,5,Paisto!L20&gt;0,4)</f>
        <v>5</v>
      </c>
      <c r="E13" s="34" t="str" cm="1">
        <f t="array" ref="E13">_xlfn.IFS(D13=4,"Hylätty",D13=5,"Välttävä",D13=6,"Kohtalainen",D13=7,"Tyydyttävä",D13=8,"Hyvä",D13=9,"Kiitettävä",D13=10,"Erinomainen")</f>
        <v>Välttävä</v>
      </c>
    </row>
    <row r="14" spans="1:18" ht="25.5" customHeight="1" x14ac:dyDescent="0.5">
      <c r="A14" s="187"/>
      <c r="B14" s="187"/>
      <c r="C14" s="35" t="s">
        <v>55</v>
      </c>
      <c r="D14" s="117" cm="1">
        <f t="array" ref="D14">_xlfn.IFS(Paisto!K21=6,10,Paisto!K21=5,9,Paisto!K21=4,8,Paisto!K21=3,7,Paisto!K21=2,6,Paisto!K21=1,5,Paisto!K21=0,4)</f>
        <v>4</v>
      </c>
      <c r="E14" s="36" t="str" cm="1">
        <f t="array" ref="E14">_xlfn.IFS(D14=4,"Hylätty",D14=5,"Välttävä",D14=6,"Kohtalainen",D14=7,"Tyydyttävä",D14=8,"Hyvä",D14=9,"Kiitettävä",D14=10,"Erinomainen")</f>
        <v>Hylätty</v>
      </c>
    </row>
    <row r="15" spans="1:18" ht="25.5" customHeight="1" x14ac:dyDescent="0.5">
      <c r="A15" s="187"/>
      <c r="B15" s="187"/>
      <c r="C15" s="33" t="s">
        <v>62</v>
      </c>
      <c r="D15" s="116" cm="1">
        <f t="array" ref="D15">_xlfn.IFS(Paisto!K22=6,10,Paisto!K22=5,9,Paisto!K22=4,8,Paisto!K22=3,7,Paisto!K22=2,6,Paisto!K22=1,5,Paisto!K22=0,4)</f>
        <v>4</v>
      </c>
      <c r="E15" s="34" t="str" cm="1">
        <f t="array" ref="E15">_xlfn.IFS(D15=4,"Hylätty",D15=5,"Välttävä",D15=6,"Kohtalainen",D15=7,"Tyydyttävä",D15=8,"Hyvä",D15=9,"Kiitettävä",D15=10,"Erinomainen")</f>
        <v>Hylätty</v>
      </c>
    </row>
    <row r="16" spans="1:18" ht="25.5" customHeight="1" x14ac:dyDescent="0.5">
      <c r="A16" s="187"/>
      <c r="B16" s="187"/>
      <c r="C16" s="35" t="s">
        <v>69</v>
      </c>
      <c r="D16" s="117" cm="1">
        <f t="array" ref="D16">_xlfn.IFS(Paisto!K23=6,10,Paisto!K23=5,9,Paisto!K23=4,8,Paisto!K23=3,7,Paisto!K23=2,6,Paisto!K23=1,5,Paisto!K23=0,4)</f>
        <v>4</v>
      </c>
      <c r="E16" s="36" t="str" cm="1">
        <f t="array" ref="E16">_xlfn.IFS(D16=4,"Hylätty",D16=5,"Välttävä",D16=6,"Kohtalainen",D16=7,"Tyydyttävä",D16=8,"Hyvä",D16=9,"Kiitettävä",D16=10,"Erinomainen")</f>
        <v>Hylätty</v>
      </c>
    </row>
    <row r="17" spans="1:13" ht="25.5" customHeight="1" x14ac:dyDescent="0.5">
      <c r="A17" s="187"/>
      <c r="B17" s="187"/>
      <c r="C17" s="33" t="s">
        <v>71</v>
      </c>
      <c r="D17" s="116" cm="1">
        <f t="array" ref="D17">_xlfn.IFS(Paisto!K24=4,10,Paisto!K24=3,9,Paisto!K24=2,8,Paisto!K24=1,7,Paisto!L24=0,6,Paisto!L24=1,5,Paisto!L24&gt;1,4)</f>
        <v>6</v>
      </c>
      <c r="E17" s="34" t="str" cm="1">
        <f t="array" ref="E17">_xlfn.IFS(D17=4,"Hylätty",D17=5,"Välttävä",D17=6,"Kohtalainen",D17=7,"Tyydyttävä",D17=8,"Hyvä",D17=9,"Kiitettävä",D17=10,"Erinomainen")</f>
        <v>Kohtalainen</v>
      </c>
    </row>
    <row r="18" spans="1:13" ht="25.5" customHeight="1" x14ac:dyDescent="0.5">
      <c r="A18" s="187"/>
      <c r="B18" s="187"/>
      <c r="C18" s="35" t="s">
        <v>72</v>
      </c>
      <c r="D18" s="117" cm="1">
        <f t="array" ref="D18">_xlfn.IFS(Paisto!K25=5,10,Paisto!K25=4,9,Paisto!K25=3,8,Paisto!K25=2,7,Paisto!K25=1,6,Paisto!L25=0,5,Paisto!L25&gt;0,4)</f>
        <v>5</v>
      </c>
      <c r="E18" s="36" t="str" cm="1">
        <f t="array" ref="E18">_xlfn.IFS(D18=4,"Hylätty",D18=5,"Välttävä",D18=6,"Kohtalainen",D18=7,"Tyydyttävä",D18=8,"Hyvä",D18=9,"Kiitettävä",D18=10,"Erinomainen")</f>
        <v>Välttävä</v>
      </c>
    </row>
    <row r="19" spans="1:13" ht="25.5" customHeight="1" thickBot="1" x14ac:dyDescent="0.55000000000000004">
      <c r="A19" s="187"/>
      <c r="B19" s="187"/>
      <c r="C19" s="33" t="s">
        <v>73</v>
      </c>
      <c r="D19" s="116" cm="1">
        <f t="array" ref="D19">_xlfn.IFS(Paisto!K26=6,10,Paisto!K26=5,9,Paisto!K26=4,8,Paisto!K26=3,7,Paisto!K26=2,6,Paisto!K26=1,5,Paisto!K26=0,4)</f>
        <v>4</v>
      </c>
      <c r="E19" s="34" t="str" cm="1">
        <f t="array" ref="E19">_xlfn.IFS(D19=4,"Hylätty",D19=5,"Välttävä",D19=6,"Kohtalainen",D19=7,"Tyydyttävä",D19=8,"Hyvä",D19=9,"Kiitettävä",D19=10,"Erinomainen")</f>
        <v>Hylätty</v>
      </c>
    </row>
    <row r="20" spans="1:13" s="20" customFormat="1" ht="34.5" thickBot="1" x14ac:dyDescent="0.55000000000000004">
      <c r="A20" s="187"/>
      <c r="B20" s="198" t="s">
        <v>136</v>
      </c>
      <c r="C20" s="19" t="s">
        <v>22</v>
      </c>
      <c r="D20" s="115">
        <f>AVERAGE(D21:D34)</f>
        <v>4.7142857142857144</v>
      </c>
      <c r="E20" s="32" t="str" cm="1">
        <f t="array" ref="E20">_xlfn.IFS(D20&lt;5,"Hylätty",D20&lt;6,"Välttävä",D20&lt;7,"Kohtalainen",D20&lt;8,"Tyydyttävä",D20&lt;9,"Hyvä",D20&lt;10,"Kiitettävä",D20&lt;11,"Erinomainen")</f>
        <v>Hylätty</v>
      </c>
      <c r="F20" s="167"/>
      <c r="M20"/>
    </row>
    <row r="21" spans="1:13" ht="25.5" customHeight="1" x14ac:dyDescent="0.5">
      <c r="A21" s="187"/>
      <c r="B21" s="199"/>
      <c r="C21" s="33" t="s">
        <v>76</v>
      </c>
      <c r="D21" s="116" cm="1">
        <f t="array" ref="D21">_xlfn.IFS(Paisto!K27=5,10,Paisto!K27=4,9,Paisto!K27=3,8,Paisto!K27=2,7,Paisto!K27=1,6,Paisto!L27=0,5,Paisto!L27&gt;0,4)</f>
        <v>5</v>
      </c>
      <c r="E21" s="34" t="str" cm="1">
        <f t="array" ref="E21">_xlfn.IFS(D21=4,"Hylätty",D21=5,"Välttävä",D21=6,"Kohtalainen",D21=7,"Tyydyttävä",D21=8,"Hyvä",D21=9,"Kiitettävä",D21=10,"Erinomainen")</f>
        <v>Välttävä</v>
      </c>
    </row>
    <row r="22" spans="1:13" ht="25.5" customHeight="1" x14ac:dyDescent="0.5">
      <c r="A22" s="187"/>
      <c r="B22" s="199"/>
      <c r="C22" s="35" t="s">
        <v>77</v>
      </c>
      <c r="D22" s="117" cm="1">
        <f t="array" ref="D22">_xlfn.IFS(Paisto!K28=6,10,Paisto!K28=5,9,Paisto!K28=4,8,Paisto!K28=3,7,Paisto!K28=2,6,Paisto!K28=1,5,Paisto!K28=0,4)</f>
        <v>4</v>
      </c>
      <c r="E22" s="36" t="str" cm="1">
        <f t="array" ref="E22">_xlfn.IFS(D22=4,"Hylätty",D22=5,"Välttävä",D22=6,"Kohtalainen",D22=7,"Tyydyttävä",D22=8,"Hyvä",D22=9,"Kiitettävä",D22=10,"Erinomainen")</f>
        <v>Hylätty</v>
      </c>
    </row>
    <row r="23" spans="1:13" ht="25.5" customHeight="1" x14ac:dyDescent="0.5">
      <c r="A23" s="187"/>
      <c r="B23" s="199"/>
      <c r="C23" s="33" t="s">
        <v>78</v>
      </c>
      <c r="D23" s="116" cm="1">
        <f t="array" ref="D23">_xlfn.IFS(Paisto!K29=5,10,Paisto!K29=4,9,Paisto!K29=3,8,Paisto!K29=2,7,Paisto!K29=1,6,Paisto!L29=0,5,Paisto!L29&gt;0,4)</f>
        <v>5</v>
      </c>
      <c r="E23" s="34" t="str" cm="1">
        <f t="array" ref="E23">_xlfn.IFS(D23=4,"Hylätty",D23=5,"Välttävä",D23=6,"Kohtalainen",D23=7,"Tyydyttävä",D23=8,"Hyvä",D23=9,"Kiitettävä",D23=10,"Erinomainen")</f>
        <v>Välttävä</v>
      </c>
    </row>
    <row r="24" spans="1:13" ht="25.5" customHeight="1" x14ac:dyDescent="0.5">
      <c r="A24" s="187"/>
      <c r="B24" s="199"/>
      <c r="C24" s="35" t="s">
        <v>79</v>
      </c>
      <c r="D24" s="117" cm="1">
        <f t="array" ref="D24">_xlfn.IFS(Paisto!K30=6,10,Paisto!K30=5,9,Paisto!K30=4,8,Paisto!K30=3,7,Paisto!K30=2,6,Paisto!K30=1,5,Paisto!K30=0,4)</f>
        <v>4</v>
      </c>
      <c r="E24" s="36" t="str" cm="1">
        <f t="array" ref="E24">_xlfn.IFS(D24=4,"Hylätty",D24=5,"Välttävä",D24=6,"Kohtalainen",D24=7,"Tyydyttävä",D24=8,"Hyvä",D24=9,"Kiitettävä",D24=10,"Erinomainen")</f>
        <v>Hylätty</v>
      </c>
    </row>
    <row r="25" spans="1:13" ht="25.5" customHeight="1" x14ac:dyDescent="0.5">
      <c r="A25" s="187"/>
      <c r="B25" s="199"/>
      <c r="C25" s="33" t="s">
        <v>80</v>
      </c>
      <c r="D25" s="116" cm="1">
        <f t="array" ref="D25">_xlfn.IFS(Paisto!K31=6,10,Paisto!K31=5,9,Paisto!K31=4,8,Paisto!K31=3,7,Paisto!K31=2,6,Paisto!K31=1,5,Paisto!K31=0,4)</f>
        <v>4</v>
      </c>
      <c r="E25" s="34" t="str" cm="1">
        <f t="array" ref="E25">_xlfn.IFS(D25=4,"Hylätty",D25=5,"Välttävä",D25=6,"Kohtalainen",D25=7,"Tyydyttävä",D25=8,"Hyvä",D25=9,"Kiitettävä",D25=10,"Erinomainen")</f>
        <v>Hylätty</v>
      </c>
    </row>
    <row r="26" spans="1:13" ht="25.5" customHeight="1" x14ac:dyDescent="0.5">
      <c r="A26" s="187"/>
      <c r="B26" s="199"/>
      <c r="C26" s="35" t="s">
        <v>81</v>
      </c>
      <c r="D26" s="117" cm="1">
        <f t="array" ref="D26">_xlfn.IFS(Paisto!K32=6,10,Paisto!K32=5,9,Paisto!K32=4,8,Paisto!K32=3,7,Paisto!K32=2,6,Paisto!K32=1,5,Paisto!K32=0,4)</f>
        <v>4</v>
      </c>
      <c r="E26" s="36" t="str" cm="1">
        <f t="array" ref="E26">_xlfn.IFS(D26=4,"Hylätty",D26=5,"Välttävä",D26=6,"Kohtalainen",D26=7,"Tyydyttävä",D26=8,"Hyvä",D26=9,"Kiitettävä",D26=10,"Erinomainen")</f>
        <v>Hylätty</v>
      </c>
    </row>
    <row r="27" spans="1:13" ht="25.5" customHeight="1" x14ac:dyDescent="0.5">
      <c r="A27" s="187"/>
      <c r="B27" s="199"/>
      <c r="C27" s="33" t="s">
        <v>82</v>
      </c>
      <c r="D27" s="117" cm="1">
        <f t="array" ref="D27">_xlfn.IFS(Paisto!K33=6,10,Paisto!K33=5,9,Paisto!K33=4,8,Paisto!K33=3,7,Paisto!K33=2,6,Paisto!K33=1,5,Paisto!K33=0,4)</f>
        <v>4</v>
      </c>
      <c r="E27" s="34" t="str" cm="1">
        <f t="array" ref="E27">_xlfn.IFS(D27=4,"Hylätty",D27=5,"Välttävä",D27=6,"Kohtalainen",D27=7,"Tyydyttävä",D27=8,"Hyvä",D27=9,"Kiitettävä",D27=10,"Erinomainen")</f>
        <v>Hylätty</v>
      </c>
    </row>
    <row r="28" spans="1:13" ht="25.5" customHeight="1" x14ac:dyDescent="0.5">
      <c r="A28" s="187"/>
      <c r="B28" s="199"/>
      <c r="C28" s="35" t="s">
        <v>83</v>
      </c>
      <c r="D28" s="117" cm="1">
        <f t="array" ref="D28">_xlfn.IFS(Paisto!K34=6,10,Paisto!K34=5,9,Paisto!K34=4,8,Paisto!K34=3,7,Paisto!K34=2,6,Paisto!K34=1,5,Paisto!K34=0,4)</f>
        <v>4</v>
      </c>
      <c r="E28" s="36" t="str" cm="1">
        <f t="array" ref="E28">_xlfn.IFS(D28=4,"Hylätty",D28=5,"Välttävä",D28=6,"Kohtalainen",D28=7,"Tyydyttävä",D28=8,"Hyvä",D28=9,"Kiitettävä",D28=10,"Erinomainen")</f>
        <v>Hylätty</v>
      </c>
    </row>
    <row r="29" spans="1:13" ht="25.5" customHeight="1" x14ac:dyDescent="0.5">
      <c r="A29" s="187"/>
      <c r="B29" s="199"/>
      <c r="C29" s="33" t="s">
        <v>84</v>
      </c>
      <c r="D29" s="116" cm="1">
        <f t="array" ref="D29">_xlfn.IFS(Paisto!K35=5,10,Paisto!K35=4,9,Paisto!K35=3,8,Paisto!K35=2,7,Paisto!K35=1,6,Paisto!L35=0,5,Paisto!L35&gt;0,4)</f>
        <v>5</v>
      </c>
      <c r="E29" s="34" t="str" cm="1">
        <f t="array" ref="E29">_xlfn.IFS(D29=4,"Hylätty",D29=5,"Välttävä",D29=6,"Kohtalainen",D29=7,"Tyydyttävä",D29=8,"Hyvä",D29=9,"Kiitettävä",D29=10,"Erinomainen")</f>
        <v>Välttävä</v>
      </c>
    </row>
    <row r="30" spans="1:13" ht="25.5" customHeight="1" x14ac:dyDescent="0.5">
      <c r="A30" s="187"/>
      <c r="B30" s="199"/>
      <c r="C30" s="35" t="s">
        <v>85</v>
      </c>
      <c r="D30" s="117" cm="1">
        <f t="array" ref="D30">_xlfn.IFS(Paisto!K36=5,10,Paisto!K36=4,9,Paisto!K36=3,8,Paisto!K36=2,7,Paisto!K36=1,6,Paisto!L36=0,5,Paisto!L36&gt;0,4)</f>
        <v>5</v>
      </c>
      <c r="E30" s="36" t="str" cm="1">
        <f t="array" ref="E30">_xlfn.IFS(D30=4,"Hylätty",D30=5,"Välttävä",D30=6,"Kohtalainen",D30=7,"Tyydyttävä",D30=8,"Hyvä",D30=9,"Kiitettävä",D30=10,"Erinomainen")</f>
        <v>Välttävä</v>
      </c>
    </row>
    <row r="31" spans="1:13" ht="25.5" customHeight="1" x14ac:dyDescent="0.5">
      <c r="A31" s="187"/>
      <c r="B31" s="199"/>
      <c r="C31" s="33" t="s">
        <v>86</v>
      </c>
      <c r="D31" s="116" cm="1">
        <f t="array" ref="D31">_xlfn.IFS(Paisto!K37=5,10,Paisto!K37=4,9,Paisto!K37=3,8,Paisto!K37=2,7,Paisto!K37=1,6,Paisto!L37=0,5,Paisto!L37&gt;0,4)</f>
        <v>5</v>
      </c>
      <c r="E31" s="34" t="str" cm="1">
        <f t="array" ref="E31">_xlfn.IFS(D31=4,"Hylätty",D31=5,"Välttävä",D31=6,"Kohtalainen",D31=7,"Tyydyttävä",D31=8,"Hyvä",D31=9,"Kiitettävä",D31=10,"Erinomainen")</f>
        <v>Välttävä</v>
      </c>
    </row>
    <row r="32" spans="1:13" ht="25.5" customHeight="1" x14ac:dyDescent="0.5">
      <c r="A32" s="187"/>
      <c r="B32" s="199"/>
      <c r="C32" s="35" t="s">
        <v>87</v>
      </c>
      <c r="D32" s="117" cm="1">
        <f t="array" ref="D32">_xlfn.IFS(Paisto!K38=4,10,Paisto!K38=3,9,Paisto!K38=2,8,Paisto!K38=1,7,Paisto!L38=0,6,Paisto!L38=1,5,Paisto!L38&gt;1,4)</f>
        <v>6</v>
      </c>
      <c r="E32" s="36" t="str" cm="1">
        <f t="array" ref="E32">_xlfn.IFS(D32=4,"Hylätty",D32=5,"Välttävä",D32=6,"Kohtalainen",D32=7,"Tyydyttävä",D32=8,"Hyvä",D32=9,"Kiitettävä",D32=10,"Erinomainen")</f>
        <v>Kohtalainen</v>
      </c>
    </row>
    <row r="33" spans="1:5" ht="25.5" customHeight="1" x14ac:dyDescent="0.5">
      <c r="A33" s="187"/>
      <c r="B33" s="199"/>
      <c r="C33" s="33" t="s">
        <v>142</v>
      </c>
      <c r="D33" s="116" cm="1">
        <f t="array" ref="D33">_xlfn.IFS(Paisto!K39=4,10,Paisto!K39=3,9,Paisto!K39=2,8,Paisto!K39=1,7,Paisto!L39=0,6,Paisto!L39=1,5,Paisto!L39&gt;1,4)</f>
        <v>6</v>
      </c>
      <c r="E33" s="34" t="str" cm="1">
        <f t="array" ref="E33">_xlfn.IFS(D33=4,"Hylätty",D33=5,"Välttävä",D33=6,"Kohtalainen",D33=7,"Tyydyttävä",D33=8,"Hyvä",D33=9,"Kiitettävä",D33=10,"Erinomainen")</f>
        <v>Kohtalainen</v>
      </c>
    </row>
    <row r="34" spans="1:5" ht="25.5" customHeight="1" thickBot="1" x14ac:dyDescent="0.55000000000000004">
      <c r="A34" s="187"/>
      <c r="B34" s="199"/>
      <c r="C34" s="35" t="s">
        <v>89</v>
      </c>
      <c r="D34" s="117" cm="1">
        <f t="array" ref="D34">_xlfn.IFS(Paisto!K40=5,10,Paisto!K40=4,9,Paisto!K40=3,8,Paisto!K40=2,7,Paisto!K40=1,6,Paisto!L40=0,5,Paisto!L40&gt;0,4)</f>
        <v>5</v>
      </c>
      <c r="E34" s="36" t="str" cm="1">
        <f t="array" ref="E34">_xlfn.IFS(D34=4,"Hylätty",D34=5,"Välttävä",D34=6,"Kohtalainen",D34=7,"Tyydyttävä",D34=8,"Hyvä",D34=9,"Kiitettävä",D34=10,"Erinomainen")</f>
        <v>Välttävä</v>
      </c>
    </row>
    <row r="35" spans="1:5" ht="63" customHeight="1" thickBot="1" x14ac:dyDescent="0.55000000000000004">
      <c r="A35" s="187"/>
      <c r="B35" s="186" t="str">
        <f>_xlfn.CONCAT("Toimiala: ",'Raaka-aineet'!B131)</f>
        <v>Toimiala: Ei Täytetty</v>
      </c>
      <c r="C35" s="160" t="s">
        <v>22</v>
      </c>
      <c r="D35" s="161">
        <f>AVERAGE(D36:D49)</f>
        <v>4.8571428571428568</v>
      </c>
      <c r="E35" s="163" t="str" cm="1">
        <f t="array" ref="E35">_xlfn.IFS(D35&lt;5,"Hylätty",D35&lt;6,"Välttävä",D35&lt;7,"Kohtalainen",D35&lt;8,"Tyydyttävä",D35&lt;9,"Hyvä",D35&lt;10,"Kiitettävä",D35&lt;11,"Erinomainen")</f>
        <v>Hylätty</v>
      </c>
    </row>
    <row r="36" spans="1:5" ht="25.5" customHeight="1" x14ac:dyDescent="0.5">
      <c r="A36" s="187"/>
      <c r="B36" s="187"/>
      <c r="C36" s="35" t="s">
        <v>91</v>
      </c>
      <c r="D36" s="117" cm="1">
        <f t="array" ref="D36">_xlfn.IFS(Paisto!K41=5,10,Paisto!K41=4,9,Paisto!K41=3,8,Paisto!K41=2,7,Paisto!K41=1,6,Paisto!L41=0,5,Paisto!L41&gt;0,4)</f>
        <v>5</v>
      </c>
      <c r="E36" s="36" t="str" cm="1">
        <f t="array" ref="E36">_xlfn.IFS(D36=4,"Hylätty",D36=5,"Välttävä",D36=6,"Kohtalainen",D36=7,"Tyydyttävä",D36=8,"Hyvä",D36=9,"Kiitettävä",D36=10,"Erinomainen")</f>
        <v>Välttävä</v>
      </c>
    </row>
    <row r="37" spans="1:5" ht="25.5" customHeight="1" x14ac:dyDescent="0.5">
      <c r="A37" s="187"/>
      <c r="B37" s="187"/>
      <c r="C37" s="33" t="s">
        <v>92</v>
      </c>
      <c r="D37" s="116" cm="1">
        <f t="array" ref="D37">_xlfn.IFS(Paisto!K42=5,10,Paisto!K42=4,9,Paisto!K42=3,8,Paisto!K42=2,7,Paisto!K42=1,6,Paisto!L42=0,5,Paisto!L42&gt;0,4)</f>
        <v>5</v>
      </c>
      <c r="E37" s="34" t="str" cm="1">
        <f t="array" ref="E37">_xlfn.IFS(D37=4,"Hylätty",D37=5,"Välttävä",D37=6,"Kohtalainen",D37=7,"Tyydyttävä",D37=8,"Hyvä",D37=9,"Kiitettävä",D37=10,"Erinomainen")</f>
        <v>Välttävä</v>
      </c>
    </row>
    <row r="38" spans="1:5" ht="25.5" customHeight="1" x14ac:dyDescent="0.5">
      <c r="A38" s="187"/>
      <c r="B38" s="187"/>
      <c r="C38" s="35" t="s">
        <v>93</v>
      </c>
      <c r="D38" s="117" cm="1">
        <f t="array" ref="D38">_xlfn.IFS(Paisto!K43=6,10,Paisto!K43=5,9,Paisto!K43=4,8,Paisto!K43=3,7,Paisto!K43=2,6,Paisto!K43=1,5,Paisto!K43=0,4)</f>
        <v>4</v>
      </c>
      <c r="E38" s="36" t="str" cm="1">
        <f t="array" ref="E38">_xlfn.IFS(D38=4,"Hylätty",D38=5,"Välttävä",D38=6,"Kohtalainen",D38=7,"Tyydyttävä",D38=8,"Hyvä",D38=9,"Kiitettävä",D38=10,"Erinomainen")</f>
        <v>Hylätty</v>
      </c>
    </row>
    <row r="39" spans="1:5" ht="25.5" customHeight="1" x14ac:dyDescent="0.5">
      <c r="A39" s="187"/>
      <c r="B39" s="187"/>
      <c r="C39" s="33" t="s">
        <v>94</v>
      </c>
      <c r="D39" s="116" cm="1">
        <f t="array" ref="D39">_xlfn.IFS(Paisto!K44=5,10,Paisto!K44=4,9,Paisto!K44=3,8,Paisto!K44=2,7,Paisto!K44=1,6,Paisto!L44=0,5,Paisto!L44&gt;0,4)</f>
        <v>5</v>
      </c>
      <c r="E39" s="34" t="str" cm="1">
        <f t="array" ref="E39">_xlfn.IFS(D39=4,"Hylätty",D39=5,"Välttävä",D39=6,"Kohtalainen",D39=7,"Tyydyttävä",D39=8,"Hyvä",D39=9,"Kiitettävä",D39=10,"Erinomainen")</f>
        <v>Välttävä</v>
      </c>
    </row>
    <row r="40" spans="1:5" ht="25.5" customHeight="1" x14ac:dyDescent="0.5">
      <c r="A40" s="187"/>
      <c r="B40" s="187"/>
      <c r="C40" s="35" t="s">
        <v>95</v>
      </c>
      <c r="D40" s="117" cm="1">
        <f t="array" ref="D40">_xlfn.IFS(Paisto!K45=6,10,Paisto!K45=5,9,Paisto!K45=4,8,Paisto!K45=3,7,Paisto!K45=2,6,Paisto!K45=1,5,Paisto!K45=0,4)</f>
        <v>4</v>
      </c>
      <c r="E40" s="36" t="str" cm="1">
        <f t="array" ref="E40">_xlfn.IFS(D40=4,"Hylätty",D40=5,"Välttävä",D40=6,"Kohtalainen",D40=7,"Tyydyttävä",D40=8,"Hyvä",D40=9,"Kiitettävä",D40=10,"Erinomainen")</f>
        <v>Hylätty</v>
      </c>
    </row>
    <row r="41" spans="1:5" ht="25.5" customHeight="1" x14ac:dyDescent="0.5">
      <c r="A41" s="187"/>
      <c r="B41" s="187"/>
      <c r="C41" s="33" t="s">
        <v>96</v>
      </c>
      <c r="D41" s="116" cm="1">
        <f t="array" ref="D41">_xlfn.IFS(Paisto!K46=5,10,Paisto!K46=4,9,Paisto!K46=3,8,Paisto!K46=2,7,Paisto!K46=1,6,Paisto!L46=0,5,Paisto!L46&gt;0,4)</f>
        <v>5</v>
      </c>
      <c r="E41" s="34" t="str" cm="1">
        <f t="array" ref="E41">_xlfn.IFS(D41=4,"Hylätty",D41=5,"Välttävä",D41=6,"Kohtalainen",D41=7,"Tyydyttävä",D41=8,"Hyvä",D41=9,"Kiitettävä",D41=10,"Erinomainen")</f>
        <v>Välttävä</v>
      </c>
    </row>
    <row r="42" spans="1:5" ht="25.5" customHeight="1" x14ac:dyDescent="0.5">
      <c r="A42" s="187"/>
      <c r="B42" s="187"/>
      <c r="C42" s="35" t="s">
        <v>97</v>
      </c>
      <c r="D42" s="117" cm="1">
        <f t="array" ref="D42">_xlfn.IFS(Paisto!K47=6,10,Paisto!K47=5,9,Paisto!K47=4,8,Paisto!K47=3,7,Paisto!K47=2,6,Paisto!K47=1,5,Paisto!K47=0,4)</f>
        <v>4</v>
      </c>
      <c r="E42" s="36" t="str" cm="1">
        <f t="array" ref="E42">_xlfn.IFS(D42=4,"Hylätty",D42=5,"Välttävä",D42=6,"Kohtalainen",D42=7,"Tyydyttävä",D42=8,"Hyvä",D42=9,"Kiitettävä",D42=10,"Erinomainen")</f>
        <v>Hylätty</v>
      </c>
    </row>
    <row r="43" spans="1:5" ht="25.5" customHeight="1" x14ac:dyDescent="0.5">
      <c r="A43" s="187"/>
      <c r="B43" s="187"/>
      <c r="C43" s="33" t="s">
        <v>82</v>
      </c>
      <c r="D43" s="116" cm="1">
        <f t="array" ref="D43">_xlfn.IFS(Paisto!K48=6,10,Paisto!K48=5,9,Paisto!K48=4,8,Paisto!K48=3,7,Paisto!K48=2,6,Paisto!K48=1,5,Paisto!K48=0,4)</f>
        <v>4</v>
      </c>
      <c r="E43" s="34" t="str" cm="1">
        <f t="array" ref="E43">_xlfn.IFS(D43=4,"Hylätty",D43=5,"Välttävä",D43=6,"Kohtalainen",D43=7,"Tyydyttävä",D43=8,"Hyvä",D43=9,"Kiitettävä",D43=10,"Erinomainen")</f>
        <v>Hylätty</v>
      </c>
    </row>
    <row r="44" spans="1:5" ht="25.5" customHeight="1" x14ac:dyDescent="0.5">
      <c r="A44" s="187"/>
      <c r="B44" s="187"/>
      <c r="C44" s="35" t="s">
        <v>98</v>
      </c>
      <c r="D44" s="117" cm="1">
        <f t="array" ref="D44">_xlfn.IFS(Paisto!K49=6,10,Paisto!K49=5,9,Paisto!K49=4,8,Paisto!K49=3,7,Paisto!K49=2,6,Paisto!K49=1,5,Paisto!K49=0,4)</f>
        <v>4</v>
      </c>
      <c r="E44" s="36" t="str" cm="1">
        <f t="array" ref="E44">_xlfn.IFS(D44=4,"Hylätty",D44=5,"Välttävä",D44=6,"Kohtalainen",D44=7,"Tyydyttävä",D44=8,"Hyvä",D44=9,"Kiitettävä",D44=10,"Erinomainen")</f>
        <v>Hylätty</v>
      </c>
    </row>
    <row r="45" spans="1:5" ht="25.5" customHeight="1" x14ac:dyDescent="0.5">
      <c r="A45" s="187"/>
      <c r="B45" s="187"/>
      <c r="C45" s="33" t="s">
        <v>99</v>
      </c>
      <c r="D45" s="116" cm="1">
        <f t="array" ref="D45">_xlfn.IFS(Paisto!K50=4,10,Paisto!K50=3,9,Paisto!K50=2,8,Paisto!K50=1,7,Paisto!L50=0,6,Paisto!L50=1,5,Paisto!L50&gt;1,4)</f>
        <v>6</v>
      </c>
      <c r="E45" s="34" t="str" cm="1">
        <f t="array" ref="E45">_xlfn.IFS(D45=4,"Hylätty",D45=5,"Välttävä",D45=6,"Kohtalainen",D45=7,"Tyydyttävä",D45=8,"Hyvä",D45=9,"Kiitettävä",D45=10,"Erinomainen")</f>
        <v>Kohtalainen</v>
      </c>
    </row>
    <row r="46" spans="1:5" ht="25.5" customHeight="1" x14ac:dyDescent="0.5">
      <c r="A46" s="187"/>
      <c r="B46" s="187"/>
      <c r="C46" s="35" t="s">
        <v>167</v>
      </c>
      <c r="D46" s="117" cm="1">
        <f t="array" ref="D46">_xlfn.IFS(Paisto!K51=4,10,Paisto!K51=3,9,Paisto!K51=2,8,Paisto!K51=1,7,Paisto!L51=0,6,Paisto!L51=1,5,Paisto!L51&gt;1,4)</f>
        <v>6</v>
      </c>
      <c r="E46" s="36" t="str" cm="1">
        <f t="array" ref="E46">_xlfn.IFS(D46=4,"Hylätty",D46=5,"Välttävä",D46=6,"Kohtalainen",D46=7,"Tyydyttävä",D46=8,"Hyvä",D46=9,"Kiitettävä",D46=10,"Erinomainen")</f>
        <v>Kohtalainen</v>
      </c>
    </row>
    <row r="47" spans="1:5" ht="25.5" customHeight="1" x14ac:dyDescent="0.5">
      <c r="A47" s="187"/>
      <c r="B47" s="187"/>
      <c r="C47" s="33" t="s">
        <v>168</v>
      </c>
      <c r="D47" s="116" cm="1">
        <f t="array" ref="D47">_xlfn.IFS(Paisto!K52=4,10,Paisto!K52=3,9,Paisto!K52=2,8,Paisto!K52=1,7,Paisto!L52=0,6,Paisto!L52=1,5,Paisto!L52&gt;1,4)</f>
        <v>6</v>
      </c>
      <c r="E47" s="34" t="str" cm="1">
        <f t="array" ref="E47">_xlfn.IFS(D47=4,"Hylätty",D47=5,"Välttävä",D47=6,"Kohtalainen",D47=7,"Tyydyttävä",D47=8,"Hyvä",D47=9,"Kiitettävä",D47=10,"Erinomainen")</f>
        <v>Kohtalainen</v>
      </c>
    </row>
    <row r="48" spans="1:5" ht="25.5" customHeight="1" x14ac:dyDescent="0.5">
      <c r="A48" s="187"/>
      <c r="B48" s="187"/>
      <c r="C48" s="35" t="s">
        <v>102</v>
      </c>
      <c r="D48" s="117" cm="1">
        <f t="array" ref="D48">_xlfn.IFS(Paisto!K53=5,10,Paisto!K53=4,9,Paisto!K53=3,8,Paisto!K53=2,7,Paisto!K53=1,6,Paisto!L53=0,5,Paisto!L53&gt;0,4)</f>
        <v>5</v>
      </c>
      <c r="E48" s="36" t="str" cm="1">
        <f t="array" ref="E48">_xlfn.IFS(D48=4,"Hylätty",D48=5,"Välttävä",D48=6,"Kohtalainen",D48=7,"Tyydyttävä",D48=8,"Hyvä",D48=9,"Kiitettävä",D48=10,"Erinomainen")</f>
        <v>Välttävä</v>
      </c>
    </row>
    <row r="49" spans="1:5" ht="25.5" customHeight="1" thickBot="1" x14ac:dyDescent="0.55000000000000004">
      <c r="A49" s="188"/>
      <c r="B49" s="187"/>
      <c r="C49" s="33" t="s">
        <v>103</v>
      </c>
      <c r="D49" s="116" cm="1">
        <f t="array" ref="D49">_xlfn.IFS(Paisto!K54=5,10,Paisto!K54=4,9,Paisto!K54=3,8,Paisto!K54=2,7,Paisto!K54=1,6,Paisto!L54=0,5,Paisto!L54&gt;0,4)</f>
        <v>5</v>
      </c>
      <c r="E49" s="34" t="str" cm="1">
        <f t="array" ref="E49">_xlfn.IFS(D49=4,"Hylätty",D49=5,"Välttävä",D49=6,"Kohtalainen",D49=7,"Tyydyttävä",D49=8,"Hyvä",D49=9,"Kiitettävä",D49=10,"Erinomainen")</f>
        <v>Välttävä</v>
      </c>
    </row>
    <row r="50" spans="1:5" ht="60" customHeight="1" thickBot="1" x14ac:dyDescent="0.55000000000000004">
      <c r="A50" s="189" t="s">
        <v>169</v>
      </c>
      <c r="B50" s="190"/>
      <c r="C50" s="190"/>
      <c r="D50" s="190"/>
      <c r="E50" s="191"/>
    </row>
  </sheetData>
  <mergeCells count="7">
    <mergeCell ref="B35:B49"/>
    <mergeCell ref="A8:A49"/>
    <mergeCell ref="A50:E50"/>
    <mergeCell ref="A2:B4"/>
    <mergeCell ref="D5:E5"/>
    <mergeCell ref="B8:B19"/>
    <mergeCell ref="B20:B34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8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9D04-660F-4F69-835A-958B9437870D}">
  <sheetPr>
    <tabColor theme="9"/>
    <pageSetUpPr fitToPage="1"/>
  </sheetPr>
  <dimension ref="A1:BC46"/>
  <sheetViews>
    <sheetView topLeftCell="A4" zoomScale="70" zoomScaleNormal="70" workbookViewId="0">
      <pane xSplit="2" topLeftCell="C1" activePane="topRight" state="frozen"/>
      <selection activeCell="A4" sqref="A4"/>
      <selection pane="topRight" activeCell="W29" sqref="W29"/>
    </sheetView>
  </sheetViews>
  <sheetFormatPr defaultRowHeight="15" x14ac:dyDescent="0.25"/>
  <cols>
    <col min="1" max="1" width="32.140625" customWidth="1"/>
    <col min="2" max="2" width="44.7109375" bestFit="1" customWidth="1"/>
    <col min="3" max="42" width="5.7109375" style="48" customWidth="1"/>
    <col min="43" max="43" width="5.85546875" style="48" customWidth="1"/>
    <col min="44" max="44" width="5.85546875" style="48" bestFit="1" customWidth="1"/>
    <col min="45" max="54" width="5.7109375" style="48" customWidth="1"/>
  </cols>
  <sheetData>
    <row r="1" spans="1:55" ht="64.5" hidden="1" customHeight="1" x14ac:dyDescent="0.25">
      <c r="A1" s="47"/>
      <c r="B1" s="47"/>
      <c r="F1" s="49"/>
    </row>
    <row r="2" spans="1:55" ht="64.5" hidden="1" customHeight="1" thickBot="1" x14ac:dyDescent="0.3">
      <c r="A2" s="47"/>
      <c r="B2" s="47"/>
      <c r="F2" s="49"/>
    </row>
    <row r="3" spans="1:55" ht="15" hidden="1" customHeight="1" x14ac:dyDescent="0.25">
      <c r="A3" s="12"/>
      <c r="B3" s="12"/>
      <c r="F3" s="49"/>
    </row>
    <row r="4" spans="1:55" s="13" customFormat="1" ht="60" customHeight="1" thickBot="1" x14ac:dyDescent="0.3">
      <c r="A4" s="200" t="s">
        <v>165</v>
      </c>
      <c r="B4" s="201"/>
      <c r="C4" s="202" t="s">
        <v>157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4"/>
    </row>
    <row r="5" spans="1:55" s="14" customFormat="1" ht="60" customHeight="1" x14ac:dyDescent="0.25">
      <c r="A5" s="201"/>
      <c r="B5" s="201"/>
      <c r="C5" s="50" t="s">
        <v>143</v>
      </c>
      <c r="D5" s="51"/>
      <c r="E5" s="51"/>
      <c r="F5" s="52"/>
      <c r="G5" s="53" t="s">
        <v>144</v>
      </c>
      <c r="H5" s="51"/>
      <c r="I5" s="51"/>
      <c r="J5" s="51"/>
      <c r="K5" s="53" t="s">
        <v>145</v>
      </c>
      <c r="L5" s="51"/>
      <c r="M5" s="51"/>
      <c r="N5" s="51"/>
      <c r="O5" s="51"/>
      <c r="P5" s="53" t="s">
        <v>146</v>
      </c>
      <c r="Q5" s="51"/>
      <c r="R5" s="51"/>
      <c r="S5" s="51"/>
      <c r="T5" s="53" t="s">
        <v>147</v>
      </c>
      <c r="U5" s="51"/>
      <c r="V5" s="51"/>
      <c r="W5" s="51"/>
      <c r="X5" s="53" t="s">
        <v>148</v>
      </c>
      <c r="Y5" s="51"/>
      <c r="Z5" s="51"/>
      <c r="AA5" s="51"/>
      <c r="AB5" s="51"/>
      <c r="AC5" s="53" t="s">
        <v>149</v>
      </c>
      <c r="AD5" s="51"/>
      <c r="AE5" s="51"/>
      <c r="AF5" s="51"/>
      <c r="AG5" s="53" t="s">
        <v>150</v>
      </c>
      <c r="AH5" s="51"/>
      <c r="AI5" s="51"/>
      <c r="AJ5" s="51"/>
      <c r="AK5" s="53" t="s">
        <v>151</v>
      </c>
      <c r="AL5" s="51"/>
      <c r="AM5" s="51"/>
      <c r="AN5" s="51"/>
      <c r="AO5" s="51"/>
      <c r="AP5" s="53" t="s">
        <v>152</v>
      </c>
      <c r="AQ5" s="51"/>
      <c r="AR5" s="51"/>
      <c r="AS5" s="51"/>
      <c r="AT5" s="53" t="s">
        <v>153</v>
      </c>
      <c r="AU5" s="51"/>
      <c r="AV5" s="51"/>
      <c r="AW5" s="51"/>
      <c r="AX5" s="53" t="s">
        <v>154</v>
      </c>
      <c r="AY5" s="54"/>
      <c r="AZ5" s="51"/>
      <c r="BA5" s="51"/>
      <c r="BB5" s="55"/>
    </row>
    <row r="6" spans="1:55" s="67" customFormat="1" ht="50.1" customHeight="1" x14ac:dyDescent="0.35">
      <c r="A6" s="56" t="s">
        <v>155</v>
      </c>
      <c r="B6" s="57" t="s">
        <v>156</v>
      </c>
      <c r="C6" s="58"/>
      <c r="D6" s="59"/>
      <c r="E6" s="59"/>
      <c r="F6" s="59"/>
      <c r="G6" s="60"/>
      <c r="H6" s="59"/>
      <c r="I6" s="59"/>
      <c r="J6" s="59"/>
      <c r="K6" s="60"/>
      <c r="L6" s="61"/>
      <c r="M6" s="62"/>
      <c r="N6" s="62"/>
      <c r="O6" s="62"/>
      <c r="P6" s="63"/>
      <c r="Q6" s="62"/>
      <c r="R6" s="62"/>
      <c r="S6" s="62"/>
      <c r="T6" s="63"/>
      <c r="U6" s="62"/>
      <c r="V6" s="62"/>
      <c r="W6" s="62"/>
      <c r="X6" s="63"/>
      <c r="Y6" s="62"/>
      <c r="Z6" s="62"/>
      <c r="AA6" s="64"/>
      <c r="AB6" s="64"/>
      <c r="AC6" s="65"/>
      <c r="AD6" s="64"/>
      <c r="AE6" s="64"/>
      <c r="AF6" s="64"/>
      <c r="AG6" s="65"/>
      <c r="AH6" s="64"/>
      <c r="AI6" s="62"/>
      <c r="AJ6" s="62"/>
      <c r="AK6" s="63"/>
      <c r="AL6" s="62"/>
      <c r="AM6" s="62"/>
      <c r="AN6" s="62"/>
      <c r="AO6" s="62"/>
      <c r="AP6" s="63"/>
      <c r="AQ6" s="62"/>
      <c r="AR6" s="62"/>
      <c r="AS6" s="61"/>
      <c r="AT6" s="63"/>
      <c r="AU6" s="62"/>
      <c r="AV6" s="62"/>
      <c r="AW6" s="62"/>
      <c r="AX6" s="63"/>
      <c r="AY6" s="62"/>
      <c r="AZ6" s="62"/>
      <c r="BA6" s="62"/>
      <c r="BB6" s="66"/>
      <c r="BC6" s="62"/>
    </row>
    <row r="7" spans="1:55" s="69" customFormat="1" ht="30" customHeight="1" x14ac:dyDescent="0.25">
      <c r="A7" s="205" t="s">
        <v>158</v>
      </c>
      <c r="B7" s="68"/>
      <c r="C7" s="58"/>
      <c r="F7" s="70"/>
      <c r="G7" s="71"/>
      <c r="K7" s="71"/>
      <c r="L7" s="61"/>
      <c r="P7" s="71"/>
      <c r="T7" s="71"/>
      <c r="X7" s="71"/>
      <c r="AA7" s="72"/>
      <c r="AB7" s="72"/>
      <c r="AC7" s="73"/>
      <c r="AD7" s="72"/>
      <c r="AE7" s="72"/>
      <c r="AF7" s="72"/>
      <c r="AG7" s="73"/>
      <c r="AH7" s="72"/>
      <c r="AK7" s="71"/>
      <c r="AP7" s="71"/>
      <c r="AS7" s="61"/>
      <c r="AT7" s="71"/>
      <c r="AX7" s="71"/>
      <c r="BB7" s="66"/>
    </row>
    <row r="8" spans="1:55" s="69" customFormat="1" ht="30" customHeight="1" x14ac:dyDescent="0.25">
      <c r="A8" s="206"/>
      <c r="B8" s="74"/>
      <c r="C8" s="58"/>
      <c r="F8" s="70"/>
      <c r="G8" s="71"/>
      <c r="K8" s="71"/>
      <c r="L8" s="61"/>
      <c r="P8" s="71"/>
      <c r="T8" s="71"/>
      <c r="X8" s="71"/>
      <c r="AA8" s="72"/>
      <c r="AB8" s="72"/>
      <c r="AC8" s="73"/>
      <c r="AD8" s="72"/>
      <c r="AE8" s="72"/>
      <c r="AF8" s="72"/>
      <c r="AG8" s="73"/>
      <c r="AH8" s="72"/>
      <c r="AK8" s="71"/>
      <c r="AP8" s="71"/>
      <c r="AS8" s="61"/>
      <c r="AT8" s="71"/>
      <c r="AX8" s="71"/>
      <c r="BB8" s="66"/>
    </row>
    <row r="9" spans="1:55" s="69" customFormat="1" ht="22.5" customHeight="1" x14ac:dyDescent="0.25">
      <c r="A9" s="206"/>
      <c r="B9" s="75"/>
      <c r="C9" s="58"/>
      <c r="F9" s="70"/>
      <c r="G9" s="71"/>
      <c r="K9" s="71"/>
      <c r="L9" s="61"/>
      <c r="P9" s="71"/>
      <c r="T9" s="71"/>
      <c r="X9" s="71"/>
      <c r="AA9" s="72"/>
      <c r="AB9" s="72"/>
      <c r="AC9" s="73"/>
      <c r="AD9" s="72"/>
      <c r="AE9" s="72"/>
      <c r="AF9" s="72"/>
      <c r="AG9" s="73"/>
      <c r="AH9" s="72"/>
      <c r="AK9" s="71"/>
      <c r="AP9" s="71"/>
      <c r="AS9" s="61"/>
      <c r="AT9" s="71"/>
      <c r="AX9" s="71"/>
      <c r="BB9" s="66"/>
    </row>
    <row r="10" spans="1:55" s="69" customFormat="1" ht="30" customHeight="1" thickBot="1" x14ac:dyDescent="0.3">
      <c r="A10" s="206"/>
      <c r="B10" s="68"/>
      <c r="C10" s="58"/>
      <c r="F10" s="70"/>
      <c r="G10" s="71"/>
      <c r="K10" s="71"/>
      <c r="L10" s="61"/>
      <c r="P10" s="71"/>
      <c r="T10" s="71"/>
      <c r="X10" s="71"/>
      <c r="AA10" s="72"/>
      <c r="AB10" s="72"/>
      <c r="AC10" s="73"/>
      <c r="AD10" s="72"/>
      <c r="AE10" s="72"/>
      <c r="AF10" s="72"/>
      <c r="AG10" s="73"/>
      <c r="AH10" s="72"/>
      <c r="AK10" s="71"/>
      <c r="AP10" s="71"/>
      <c r="AS10" s="61"/>
      <c r="AT10" s="71"/>
      <c r="AX10" s="71"/>
      <c r="BB10" s="66"/>
    </row>
    <row r="11" spans="1:55" s="69" customFormat="1" ht="30" customHeight="1" thickBot="1" x14ac:dyDescent="0.3">
      <c r="A11" s="76" t="s">
        <v>159</v>
      </c>
      <c r="B11" s="77"/>
      <c r="C11" s="78"/>
      <c r="D11" s="79"/>
      <c r="E11" s="79"/>
      <c r="F11" s="80"/>
      <c r="G11" s="81"/>
      <c r="H11" s="79"/>
      <c r="I11" s="79"/>
      <c r="J11" s="79"/>
      <c r="K11" s="81"/>
      <c r="L11" s="82"/>
      <c r="M11" s="79"/>
      <c r="N11" s="79"/>
      <c r="O11" s="79"/>
      <c r="P11" s="81"/>
      <c r="Q11" s="79"/>
      <c r="R11" s="79"/>
      <c r="S11" s="79"/>
      <c r="T11" s="81"/>
      <c r="U11" s="79"/>
      <c r="V11" s="79"/>
      <c r="W11" s="79"/>
      <c r="X11" s="81"/>
      <c r="Y11" s="79"/>
      <c r="Z11" s="79"/>
      <c r="AA11" s="83"/>
      <c r="AB11" s="83"/>
      <c r="AC11" s="84"/>
      <c r="AD11" s="83"/>
      <c r="AE11" s="83"/>
      <c r="AF11" s="83"/>
      <c r="AG11" s="84"/>
      <c r="AH11" s="83"/>
      <c r="AI11" s="79"/>
      <c r="AJ11" s="79"/>
      <c r="AK11" s="81"/>
      <c r="AL11" s="79"/>
      <c r="AM11" s="79"/>
      <c r="AN11" s="79"/>
      <c r="AO11" s="79"/>
      <c r="AP11" s="81"/>
      <c r="AQ11" s="79"/>
      <c r="AR11" s="79"/>
      <c r="AS11" s="82"/>
      <c r="AT11" s="81"/>
      <c r="AU11" s="79"/>
      <c r="AV11" s="79"/>
      <c r="AW11" s="79"/>
      <c r="AX11" s="81"/>
      <c r="AY11" s="79"/>
      <c r="AZ11" s="79"/>
      <c r="BA11" s="79"/>
      <c r="BB11" s="85"/>
    </row>
    <row r="12" spans="1:55" s="69" customFormat="1" ht="30" customHeight="1" thickBot="1" x14ac:dyDescent="0.3">
      <c r="A12" s="76" t="s">
        <v>160</v>
      </c>
      <c r="B12" s="77"/>
      <c r="C12" s="78"/>
      <c r="D12" s="79"/>
      <c r="E12" s="79"/>
      <c r="F12" s="80"/>
      <c r="G12" s="81"/>
      <c r="H12" s="79"/>
      <c r="I12" s="79"/>
      <c r="J12" s="79"/>
      <c r="K12" s="81"/>
      <c r="L12" s="82"/>
      <c r="M12" s="79"/>
      <c r="N12" s="79"/>
      <c r="O12" s="79"/>
      <c r="P12" s="81"/>
      <c r="Q12" s="79"/>
      <c r="R12" s="79"/>
      <c r="S12" s="79"/>
      <c r="T12" s="81"/>
      <c r="U12" s="79"/>
      <c r="V12" s="79"/>
      <c r="W12" s="79"/>
      <c r="X12" s="81"/>
      <c r="Y12" s="79"/>
      <c r="Z12" s="79"/>
      <c r="AA12" s="83"/>
      <c r="AB12" s="83"/>
      <c r="AC12" s="84"/>
      <c r="AD12" s="83"/>
      <c r="AE12" s="83"/>
      <c r="AF12" s="83"/>
      <c r="AG12" s="84"/>
      <c r="AH12" s="83"/>
      <c r="AI12" s="79"/>
      <c r="AJ12" s="79"/>
      <c r="AK12" s="81"/>
      <c r="AL12" s="79"/>
      <c r="AM12" s="79"/>
      <c r="AN12" s="79"/>
      <c r="AO12" s="79"/>
      <c r="AP12" s="81"/>
      <c r="AQ12" s="79"/>
      <c r="AR12" s="79"/>
      <c r="AS12" s="82"/>
      <c r="AT12" s="81"/>
      <c r="AU12" s="79"/>
      <c r="AV12" s="79"/>
      <c r="AW12" s="79"/>
      <c r="AX12" s="81"/>
      <c r="AY12" s="79"/>
      <c r="AZ12" s="79"/>
      <c r="BA12" s="79"/>
      <c r="BB12" s="85"/>
    </row>
    <row r="13" spans="1:55" s="69" customFormat="1" ht="30" customHeight="1" thickBot="1" x14ac:dyDescent="0.3">
      <c r="A13" s="86" t="s">
        <v>161</v>
      </c>
      <c r="B13" s="87"/>
      <c r="C13" s="88"/>
      <c r="D13" s="79"/>
      <c r="E13" s="79"/>
      <c r="F13" s="80"/>
      <c r="G13" s="81"/>
      <c r="H13" s="79"/>
      <c r="I13" s="79"/>
      <c r="J13" s="79"/>
      <c r="K13" s="81"/>
      <c r="L13" s="83"/>
      <c r="M13" s="79"/>
      <c r="N13" s="79"/>
      <c r="O13" s="79"/>
      <c r="P13" s="81"/>
      <c r="Q13" s="79"/>
      <c r="R13" s="79"/>
      <c r="S13" s="79"/>
      <c r="T13" s="81"/>
      <c r="U13" s="79"/>
      <c r="V13" s="79"/>
      <c r="W13" s="79"/>
      <c r="X13" s="81"/>
      <c r="Y13" s="79"/>
      <c r="Z13" s="79"/>
      <c r="AA13" s="83"/>
      <c r="AB13" s="83"/>
      <c r="AC13" s="84"/>
      <c r="AD13" s="83"/>
      <c r="AE13" s="83"/>
      <c r="AF13" s="83"/>
      <c r="AG13" s="84"/>
      <c r="AH13" s="83"/>
      <c r="AI13" s="79"/>
      <c r="AJ13" s="79"/>
      <c r="AK13" s="81"/>
      <c r="AL13" s="79"/>
      <c r="AM13" s="79"/>
      <c r="AN13" s="79"/>
      <c r="AO13" s="79"/>
      <c r="AP13" s="81"/>
      <c r="AQ13" s="79"/>
      <c r="AR13" s="79"/>
      <c r="AS13" s="83"/>
      <c r="AT13" s="81"/>
      <c r="AU13" s="79"/>
      <c r="AV13" s="79"/>
      <c r="AW13" s="79"/>
      <c r="AX13" s="81"/>
      <c r="AY13" s="79"/>
      <c r="AZ13" s="79"/>
      <c r="BA13" s="79"/>
      <c r="BB13" s="89"/>
    </row>
    <row r="14" spans="1:55" s="13" customFormat="1" ht="60" customHeight="1" thickBot="1" x14ac:dyDescent="0.3">
      <c r="A14" s="201" t="s">
        <v>165</v>
      </c>
      <c r="B14" s="201"/>
      <c r="C14" s="202" t="s">
        <v>162</v>
      </c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4"/>
    </row>
    <row r="15" spans="1:55" s="14" customFormat="1" ht="60" customHeight="1" x14ac:dyDescent="0.25">
      <c r="A15" s="201"/>
      <c r="B15" s="201"/>
      <c r="C15" s="50" t="s">
        <v>143</v>
      </c>
      <c r="D15" s="51"/>
      <c r="E15" s="51"/>
      <c r="F15" s="52"/>
      <c r="G15" s="53" t="s">
        <v>144</v>
      </c>
      <c r="H15" s="51"/>
      <c r="I15" s="51"/>
      <c r="J15" s="51"/>
      <c r="K15" s="53" t="s">
        <v>145</v>
      </c>
      <c r="L15" s="51"/>
      <c r="M15" s="51"/>
      <c r="N15" s="51"/>
      <c r="O15" s="51"/>
      <c r="P15" s="53" t="s">
        <v>146</v>
      </c>
      <c r="Q15" s="51"/>
      <c r="R15" s="51"/>
      <c r="S15" s="51"/>
      <c r="T15" s="53" t="s">
        <v>147</v>
      </c>
      <c r="U15" s="51"/>
      <c r="V15" s="51"/>
      <c r="W15" s="51"/>
      <c r="X15" s="53" t="s">
        <v>148</v>
      </c>
      <c r="Y15" s="51"/>
      <c r="Z15" s="51"/>
      <c r="AA15" s="51"/>
      <c r="AB15" s="51"/>
      <c r="AC15" s="53" t="s">
        <v>149</v>
      </c>
      <c r="AD15" s="51"/>
      <c r="AE15" s="51"/>
      <c r="AF15" s="51"/>
      <c r="AG15" s="53" t="s">
        <v>150</v>
      </c>
      <c r="AH15" s="51"/>
      <c r="AI15" s="51"/>
      <c r="AJ15" s="51"/>
      <c r="AK15" s="53" t="s">
        <v>151</v>
      </c>
      <c r="AL15" s="51"/>
      <c r="AM15" s="51"/>
      <c r="AN15" s="51"/>
      <c r="AO15" s="51"/>
      <c r="AP15" s="53" t="s">
        <v>152</v>
      </c>
      <c r="AQ15" s="51"/>
      <c r="AR15" s="51"/>
      <c r="AS15" s="51"/>
      <c r="AT15" s="53" t="s">
        <v>153</v>
      </c>
      <c r="AU15" s="51"/>
      <c r="AV15" s="51"/>
      <c r="AW15" s="51"/>
      <c r="AX15" s="53" t="s">
        <v>154</v>
      </c>
      <c r="AY15" s="54"/>
      <c r="AZ15" s="51"/>
      <c r="BA15" s="51"/>
      <c r="BB15" s="55"/>
    </row>
    <row r="16" spans="1:55" s="15" customFormat="1" ht="18.75" customHeight="1" x14ac:dyDescent="0.3">
      <c r="A16" s="207"/>
      <c r="B16" s="207"/>
      <c r="C16" s="90">
        <v>1</v>
      </c>
      <c r="D16" s="91">
        <v>2</v>
      </c>
      <c r="E16" s="91">
        <v>3</v>
      </c>
      <c r="F16" s="91">
        <v>4</v>
      </c>
      <c r="G16" s="92">
        <v>5</v>
      </c>
      <c r="H16" s="91">
        <v>6</v>
      </c>
      <c r="I16" s="91">
        <v>7</v>
      </c>
      <c r="J16" s="91">
        <v>8</v>
      </c>
      <c r="K16" s="92">
        <v>9</v>
      </c>
      <c r="L16" s="93">
        <v>10</v>
      </c>
      <c r="M16" s="93">
        <v>11</v>
      </c>
      <c r="N16" s="93">
        <v>12</v>
      </c>
      <c r="O16" s="93">
        <v>13</v>
      </c>
      <c r="P16" s="94">
        <v>14</v>
      </c>
      <c r="Q16" s="93">
        <v>15</v>
      </c>
      <c r="R16" s="93">
        <v>16</v>
      </c>
      <c r="S16" s="93">
        <v>17</v>
      </c>
      <c r="T16" s="94">
        <v>18</v>
      </c>
      <c r="U16" s="93">
        <v>19</v>
      </c>
      <c r="V16" s="93">
        <v>20</v>
      </c>
      <c r="W16" s="93">
        <v>21</v>
      </c>
      <c r="X16" s="94">
        <v>22</v>
      </c>
      <c r="Y16" s="93">
        <v>23</v>
      </c>
      <c r="Z16" s="93">
        <v>24</v>
      </c>
      <c r="AA16" s="93">
        <v>25</v>
      </c>
      <c r="AB16" s="93">
        <v>26</v>
      </c>
      <c r="AC16" s="94">
        <v>27</v>
      </c>
      <c r="AD16" s="93">
        <v>28</v>
      </c>
      <c r="AE16" s="93">
        <v>29</v>
      </c>
      <c r="AF16" s="93">
        <v>30</v>
      </c>
      <c r="AG16" s="94">
        <v>31</v>
      </c>
      <c r="AH16" s="93">
        <v>32</v>
      </c>
      <c r="AI16" s="93">
        <v>33</v>
      </c>
      <c r="AJ16" s="93">
        <v>34</v>
      </c>
      <c r="AK16" s="94">
        <v>35</v>
      </c>
      <c r="AL16" s="93">
        <v>36</v>
      </c>
      <c r="AM16" s="93">
        <v>37</v>
      </c>
      <c r="AN16" s="93">
        <v>38</v>
      </c>
      <c r="AO16" s="93">
        <v>39</v>
      </c>
      <c r="AP16" s="94">
        <v>40</v>
      </c>
      <c r="AQ16" s="93">
        <v>41</v>
      </c>
      <c r="AR16" s="93">
        <v>42</v>
      </c>
      <c r="AS16" s="93">
        <v>43</v>
      </c>
      <c r="AT16" s="94">
        <v>44</v>
      </c>
      <c r="AU16" s="93">
        <v>45</v>
      </c>
      <c r="AV16" s="93">
        <v>46</v>
      </c>
      <c r="AW16" s="93">
        <v>47</v>
      </c>
      <c r="AX16" s="94">
        <v>48</v>
      </c>
      <c r="AY16" s="93">
        <v>49</v>
      </c>
      <c r="AZ16" s="93">
        <v>50</v>
      </c>
      <c r="BA16" s="93">
        <v>51</v>
      </c>
      <c r="BB16" s="95">
        <v>52</v>
      </c>
    </row>
    <row r="17" spans="1:55" s="67" customFormat="1" ht="50.1" customHeight="1" x14ac:dyDescent="0.35">
      <c r="A17" s="56" t="s">
        <v>155</v>
      </c>
      <c r="B17" s="57" t="s">
        <v>156</v>
      </c>
      <c r="C17" s="58"/>
      <c r="D17" s="59"/>
      <c r="E17" s="59"/>
      <c r="F17" s="59"/>
      <c r="G17" s="60"/>
      <c r="H17" s="59"/>
      <c r="I17" s="59"/>
      <c r="J17" s="59"/>
      <c r="K17" s="60"/>
      <c r="L17" s="61"/>
      <c r="M17" s="62"/>
      <c r="N17" s="62"/>
      <c r="O17" s="62"/>
      <c r="P17" s="63"/>
      <c r="Q17" s="62"/>
      <c r="R17" s="62"/>
      <c r="S17" s="62"/>
      <c r="T17" s="63"/>
      <c r="U17" s="62"/>
      <c r="V17" s="62"/>
      <c r="W17" s="62"/>
      <c r="X17" s="63"/>
      <c r="Y17" s="62"/>
      <c r="Z17" s="62"/>
      <c r="AA17" s="64"/>
      <c r="AB17" s="64"/>
      <c r="AC17" s="65"/>
      <c r="AD17" s="64"/>
      <c r="AE17" s="64"/>
      <c r="AF17" s="64"/>
      <c r="AG17" s="65"/>
      <c r="AH17" s="64"/>
      <c r="AI17" s="62"/>
      <c r="AJ17" s="62"/>
      <c r="AK17" s="63"/>
      <c r="AL17" s="62"/>
      <c r="AM17" s="62"/>
      <c r="AN17" s="62"/>
      <c r="AO17" s="62"/>
      <c r="AP17" s="63"/>
      <c r="AQ17" s="62"/>
      <c r="AR17" s="62"/>
      <c r="AS17" s="61"/>
      <c r="AT17" s="63"/>
      <c r="AU17" s="62"/>
      <c r="AV17" s="62"/>
      <c r="AW17" s="62"/>
      <c r="AX17" s="63"/>
      <c r="AY17" s="62"/>
      <c r="AZ17" s="62"/>
      <c r="BA17" s="62"/>
      <c r="BB17" s="66"/>
      <c r="BC17" s="62"/>
    </row>
    <row r="18" spans="1:55" s="69" customFormat="1" ht="30" customHeight="1" x14ac:dyDescent="0.25">
      <c r="A18" s="205" t="s">
        <v>158</v>
      </c>
      <c r="B18" s="68"/>
      <c r="C18" s="58"/>
      <c r="F18" s="70"/>
      <c r="G18" s="71"/>
      <c r="K18" s="71"/>
      <c r="L18" s="61"/>
      <c r="P18" s="71"/>
      <c r="T18" s="71"/>
      <c r="X18" s="71"/>
      <c r="AA18" s="72"/>
      <c r="AB18" s="72"/>
      <c r="AC18" s="73"/>
      <c r="AD18" s="72"/>
      <c r="AE18" s="72"/>
      <c r="AF18" s="72"/>
      <c r="AG18" s="73"/>
      <c r="AH18" s="72"/>
      <c r="AK18" s="71"/>
      <c r="AP18" s="71"/>
      <c r="AS18" s="61"/>
      <c r="AT18" s="71"/>
      <c r="AX18" s="71"/>
      <c r="BB18" s="66"/>
    </row>
    <row r="19" spans="1:55" s="69" customFormat="1" ht="30" customHeight="1" x14ac:dyDescent="0.25">
      <c r="A19" s="206"/>
      <c r="B19" s="74"/>
      <c r="C19" s="58"/>
      <c r="F19" s="70"/>
      <c r="G19" s="71"/>
      <c r="K19" s="71"/>
      <c r="L19" s="61"/>
      <c r="P19" s="71"/>
      <c r="T19" s="71"/>
      <c r="X19" s="71"/>
      <c r="AA19" s="72"/>
      <c r="AB19" s="72"/>
      <c r="AC19" s="73"/>
      <c r="AD19" s="72"/>
      <c r="AE19" s="72"/>
      <c r="AF19" s="72"/>
      <c r="AG19" s="73"/>
      <c r="AH19" s="72"/>
      <c r="AK19" s="71"/>
      <c r="AP19" s="71"/>
      <c r="AS19" s="61"/>
      <c r="AT19" s="71"/>
      <c r="AX19" s="71"/>
      <c r="BB19" s="66"/>
    </row>
    <row r="20" spans="1:55" s="69" customFormat="1" ht="22.5" customHeight="1" x14ac:dyDescent="0.25">
      <c r="A20" s="206"/>
      <c r="B20" s="75"/>
      <c r="C20" s="58"/>
      <c r="F20" s="70"/>
      <c r="G20" s="71"/>
      <c r="K20" s="71"/>
      <c r="L20" s="61"/>
      <c r="P20" s="71"/>
      <c r="T20" s="71"/>
      <c r="X20" s="71"/>
      <c r="AA20" s="72"/>
      <c r="AB20" s="72"/>
      <c r="AC20" s="73"/>
      <c r="AD20" s="72"/>
      <c r="AE20" s="72"/>
      <c r="AF20" s="72"/>
      <c r="AG20" s="73"/>
      <c r="AH20" s="72"/>
      <c r="AK20" s="71"/>
      <c r="AP20" s="71"/>
      <c r="AS20" s="61"/>
      <c r="AT20" s="71"/>
      <c r="AX20" s="71"/>
      <c r="BB20" s="66"/>
    </row>
    <row r="21" spans="1:55" s="69" customFormat="1" ht="30" customHeight="1" thickBot="1" x14ac:dyDescent="0.3">
      <c r="A21" s="206"/>
      <c r="B21" s="68"/>
      <c r="C21" s="58"/>
      <c r="F21" s="70"/>
      <c r="G21" s="71"/>
      <c r="K21" s="71"/>
      <c r="L21" s="61"/>
      <c r="P21" s="71"/>
      <c r="T21" s="71"/>
      <c r="X21" s="71"/>
      <c r="AA21" s="72"/>
      <c r="AB21" s="72"/>
      <c r="AC21" s="73"/>
      <c r="AD21" s="72"/>
      <c r="AE21" s="72"/>
      <c r="AF21" s="72"/>
      <c r="AG21" s="73"/>
      <c r="AH21" s="72"/>
      <c r="AK21" s="71"/>
      <c r="AP21" s="71"/>
      <c r="AS21" s="61"/>
      <c r="AT21" s="71"/>
      <c r="AX21" s="71"/>
      <c r="BB21" s="66"/>
    </row>
    <row r="22" spans="1:55" s="69" customFormat="1" ht="30" customHeight="1" thickBot="1" x14ac:dyDescent="0.3">
      <c r="A22" s="76" t="s">
        <v>159</v>
      </c>
      <c r="B22" s="77"/>
      <c r="C22" s="78"/>
      <c r="D22" s="79"/>
      <c r="E22" s="79"/>
      <c r="F22" s="80"/>
      <c r="G22" s="81"/>
      <c r="H22" s="79"/>
      <c r="I22" s="79"/>
      <c r="J22" s="79"/>
      <c r="K22" s="81"/>
      <c r="L22" s="82"/>
      <c r="M22" s="79"/>
      <c r="N22" s="79"/>
      <c r="O22" s="79"/>
      <c r="P22" s="81"/>
      <c r="Q22" s="79"/>
      <c r="R22" s="79"/>
      <c r="S22" s="79"/>
      <c r="T22" s="81"/>
      <c r="U22" s="79"/>
      <c r="V22" s="79"/>
      <c r="W22" s="79"/>
      <c r="X22" s="81"/>
      <c r="Y22" s="79"/>
      <c r="Z22" s="79"/>
      <c r="AA22" s="83"/>
      <c r="AB22" s="83"/>
      <c r="AC22" s="84"/>
      <c r="AD22" s="83"/>
      <c r="AE22" s="83"/>
      <c r="AF22" s="83"/>
      <c r="AG22" s="84"/>
      <c r="AH22" s="83"/>
      <c r="AI22" s="79"/>
      <c r="AJ22" s="79"/>
      <c r="AK22" s="81"/>
      <c r="AL22" s="79"/>
      <c r="AM22" s="79"/>
      <c r="AN22" s="79"/>
      <c r="AO22" s="79"/>
      <c r="AP22" s="81"/>
      <c r="AQ22" s="79"/>
      <c r="AR22" s="79"/>
      <c r="AS22" s="82"/>
      <c r="AT22" s="81"/>
      <c r="AU22" s="79"/>
      <c r="AV22" s="79"/>
      <c r="AW22" s="79"/>
      <c r="AX22" s="81"/>
      <c r="AY22" s="79"/>
      <c r="AZ22" s="79"/>
      <c r="BA22" s="79"/>
      <c r="BB22" s="85"/>
    </row>
    <row r="23" spans="1:55" s="69" customFormat="1" ht="30" customHeight="1" thickBot="1" x14ac:dyDescent="0.3">
      <c r="A23" s="76" t="s">
        <v>160</v>
      </c>
      <c r="B23" s="77"/>
      <c r="C23" s="78"/>
      <c r="D23" s="79"/>
      <c r="E23" s="79"/>
      <c r="F23" s="80"/>
      <c r="G23" s="81"/>
      <c r="H23" s="79"/>
      <c r="I23" s="79"/>
      <c r="J23" s="79"/>
      <c r="K23" s="81"/>
      <c r="L23" s="82"/>
      <c r="M23" s="79"/>
      <c r="N23" s="79"/>
      <c r="O23" s="79"/>
      <c r="P23" s="81"/>
      <c r="Q23" s="79"/>
      <c r="R23" s="79"/>
      <c r="S23" s="79"/>
      <c r="T23" s="81"/>
      <c r="U23" s="79"/>
      <c r="V23" s="79"/>
      <c r="W23" s="79"/>
      <c r="X23" s="81"/>
      <c r="Y23" s="79"/>
      <c r="Z23" s="79"/>
      <c r="AA23" s="83"/>
      <c r="AB23" s="83"/>
      <c r="AC23" s="84"/>
      <c r="AD23" s="83"/>
      <c r="AE23" s="83"/>
      <c r="AF23" s="83"/>
      <c r="AG23" s="84"/>
      <c r="AH23" s="83"/>
      <c r="AI23" s="79"/>
      <c r="AJ23" s="79"/>
      <c r="AK23" s="81"/>
      <c r="AL23" s="79"/>
      <c r="AM23" s="79"/>
      <c r="AN23" s="79"/>
      <c r="AO23" s="79"/>
      <c r="AP23" s="81"/>
      <c r="AQ23" s="79"/>
      <c r="AR23" s="79"/>
      <c r="AS23" s="82"/>
      <c r="AT23" s="81"/>
      <c r="AU23" s="79"/>
      <c r="AV23" s="79"/>
      <c r="AW23" s="79"/>
      <c r="AX23" s="81"/>
      <c r="AY23" s="79"/>
      <c r="AZ23" s="79"/>
      <c r="BA23" s="79"/>
      <c r="BB23" s="85"/>
    </row>
    <row r="24" spans="1:55" s="69" customFormat="1" ht="30" customHeight="1" thickBot="1" x14ac:dyDescent="0.3">
      <c r="A24" s="86" t="s">
        <v>161</v>
      </c>
      <c r="B24" s="87"/>
      <c r="C24" s="88"/>
      <c r="D24" s="79"/>
      <c r="E24" s="79"/>
      <c r="F24" s="80"/>
      <c r="G24" s="81"/>
      <c r="H24" s="79"/>
      <c r="I24" s="79"/>
      <c r="J24" s="79"/>
      <c r="K24" s="81"/>
      <c r="L24" s="83"/>
      <c r="M24" s="79"/>
      <c r="N24" s="79"/>
      <c r="O24" s="79"/>
      <c r="P24" s="81"/>
      <c r="Q24" s="79"/>
      <c r="R24" s="79"/>
      <c r="S24" s="79"/>
      <c r="T24" s="81"/>
      <c r="U24" s="79"/>
      <c r="V24" s="79"/>
      <c r="W24" s="79"/>
      <c r="X24" s="81"/>
      <c r="Y24" s="79"/>
      <c r="Z24" s="79"/>
      <c r="AA24" s="83"/>
      <c r="AB24" s="83"/>
      <c r="AC24" s="84"/>
      <c r="AD24" s="83"/>
      <c r="AE24" s="83"/>
      <c r="AF24" s="83"/>
      <c r="AG24" s="84"/>
      <c r="AH24" s="83"/>
      <c r="AI24" s="79"/>
      <c r="AJ24" s="79"/>
      <c r="AK24" s="81"/>
      <c r="AL24" s="79"/>
      <c r="AM24" s="79"/>
      <c r="AN24" s="79"/>
      <c r="AO24" s="79"/>
      <c r="AP24" s="81"/>
      <c r="AQ24" s="79"/>
      <c r="AR24" s="79"/>
      <c r="AS24" s="83"/>
      <c r="AT24" s="81"/>
      <c r="AU24" s="79"/>
      <c r="AV24" s="79"/>
      <c r="AW24" s="79"/>
      <c r="AX24" s="81"/>
      <c r="AY24" s="79"/>
      <c r="AZ24" s="79"/>
      <c r="BA24" s="79"/>
      <c r="BB24" s="89"/>
    </row>
    <row r="25" spans="1:55" s="13" customFormat="1" ht="60" customHeight="1" thickBot="1" x14ac:dyDescent="0.3">
      <c r="A25" s="201" t="s">
        <v>165</v>
      </c>
      <c r="B25" s="201"/>
      <c r="C25" s="202" t="s">
        <v>163</v>
      </c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4"/>
    </row>
    <row r="26" spans="1:55" s="14" customFormat="1" ht="60" customHeight="1" x14ac:dyDescent="0.25">
      <c r="A26" s="201"/>
      <c r="B26" s="201"/>
      <c r="C26" s="50" t="s">
        <v>143</v>
      </c>
      <c r="D26" s="51"/>
      <c r="E26" s="51"/>
      <c r="F26" s="52"/>
      <c r="G26" s="53" t="s">
        <v>144</v>
      </c>
      <c r="H26" s="51"/>
      <c r="I26" s="51"/>
      <c r="J26" s="51"/>
      <c r="K26" s="53" t="s">
        <v>145</v>
      </c>
      <c r="L26" s="51"/>
      <c r="M26" s="51"/>
      <c r="N26" s="51"/>
      <c r="O26" s="51"/>
      <c r="P26" s="53" t="s">
        <v>146</v>
      </c>
      <c r="Q26" s="51"/>
      <c r="R26" s="51"/>
      <c r="S26" s="51"/>
      <c r="T26" s="53" t="s">
        <v>147</v>
      </c>
      <c r="U26" s="51"/>
      <c r="V26" s="51"/>
      <c r="W26" s="51"/>
      <c r="X26" s="53" t="s">
        <v>148</v>
      </c>
      <c r="Y26" s="51"/>
      <c r="Z26" s="51"/>
      <c r="AA26" s="51"/>
      <c r="AB26" s="51"/>
      <c r="AC26" s="53" t="s">
        <v>149</v>
      </c>
      <c r="AD26" s="51"/>
      <c r="AE26" s="51"/>
      <c r="AF26" s="51"/>
      <c r="AG26" s="53" t="s">
        <v>150</v>
      </c>
      <c r="AH26" s="51"/>
      <c r="AI26" s="51"/>
      <c r="AJ26" s="51"/>
      <c r="AK26" s="53" t="s">
        <v>151</v>
      </c>
      <c r="AL26" s="51"/>
      <c r="AM26" s="51"/>
      <c r="AN26" s="51"/>
      <c r="AO26" s="51"/>
      <c r="AP26" s="53" t="s">
        <v>152</v>
      </c>
      <c r="AQ26" s="51"/>
      <c r="AR26" s="51"/>
      <c r="AS26" s="51"/>
      <c r="AT26" s="53" t="s">
        <v>153</v>
      </c>
      <c r="AU26" s="51"/>
      <c r="AV26" s="51"/>
      <c r="AW26" s="51"/>
      <c r="AX26" s="53" t="s">
        <v>154</v>
      </c>
      <c r="AY26" s="54"/>
      <c r="AZ26" s="51"/>
      <c r="BA26" s="51"/>
      <c r="BB26" s="55"/>
    </row>
    <row r="27" spans="1:55" s="15" customFormat="1" ht="18.75" customHeight="1" x14ac:dyDescent="0.3">
      <c r="A27" s="207"/>
      <c r="B27" s="207"/>
      <c r="C27" s="90">
        <v>1</v>
      </c>
      <c r="D27" s="91">
        <v>2</v>
      </c>
      <c r="E27" s="91">
        <v>3</v>
      </c>
      <c r="F27" s="91">
        <v>4</v>
      </c>
      <c r="G27" s="92">
        <v>5</v>
      </c>
      <c r="H27" s="91">
        <v>6</v>
      </c>
      <c r="I27" s="91">
        <v>7</v>
      </c>
      <c r="J27" s="91">
        <v>8</v>
      </c>
      <c r="K27" s="92">
        <v>9</v>
      </c>
      <c r="L27" s="93">
        <v>10</v>
      </c>
      <c r="M27" s="93">
        <v>11</v>
      </c>
      <c r="N27" s="93">
        <v>12</v>
      </c>
      <c r="O27" s="93">
        <v>13</v>
      </c>
      <c r="P27" s="94">
        <v>14</v>
      </c>
      <c r="Q27" s="93">
        <v>15</v>
      </c>
      <c r="R27" s="93">
        <v>16</v>
      </c>
      <c r="S27" s="93">
        <v>17</v>
      </c>
      <c r="T27" s="94">
        <v>18</v>
      </c>
      <c r="U27" s="93">
        <v>19</v>
      </c>
      <c r="V27" s="93">
        <v>20</v>
      </c>
      <c r="W27" s="93">
        <v>21</v>
      </c>
      <c r="X27" s="94">
        <v>22</v>
      </c>
      <c r="Y27" s="93">
        <v>23</v>
      </c>
      <c r="Z27" s="93">
        <v>24</v>
      </c>
      <c r="AA27" s="93">
        <v>25</v>
      </c>
      <c r="AB27" s="93">
        <v>26</v>
      </c>
      <c r="AC27" s="94">
        <v>27</v>
      </c>
      <c r="AD27" s="93">
        <v>28</v>
      </c>
      <c r="AE27" s="93">
        <v>29</v>
      </c>
      <c r="AF27" s="93">
        <v>30</v>
      </c>
      <c r="AG27" s="94">
        <v>31</v>
      </c>
      <c r="AH27" s="93">
        <v>32</v>
      </c>
      <c r="AI27" s="93">
        <v>33</v>
      </c>
      <c r="AJ27" s="93">
        <v>34</v>
      </c>
      <c r="AK27" s="94">
        <v>35</v>
      </c>
      <c r="AL27" s="93">
        <v>36</v>
      </c>
      <c r="AM27" s="93">
        <v>37</v>
      </c>
      <c r="AN27" s="93">
        <v>38</v>
      </c>
      <c r="AO27" s="93">
        <v>39</v>
      </c>
      <c r="AP27" s="94">
        <v>40</v>
      </c>
      <c r="AQ27" s="93">
        <v>41</v>
      </c>
      <c r="AR27" s="93">
        <v>42</v>
      </c>
      <c r="AS27" s="93">
        <v>43</v>
      </c>
      <c r="AT27" s="94">
        <v>44</v>
      </c>
      <c r="AU27" s="93">
        <v>45</v>
      </c>
      <c r="AV27" s="93">
        <v>46</v>
      </c>
      <c r="AW27" s="93">
        <v>47</v>
      </c>
      <c r="AX27" s="94">
        <v>48</v>
      </c>
      <c r="AY27" s="93">
        <v>49</v>
      </c>
      <c r="AZ27" s="93">
        <v>50</v>
      </c>
      <c r="BA27" s="93">
        <v>51</v>
      </c>
      <c r="BB27" s="95">
        <v>52</v>
      </c>
    </row>
    <row r="28" spans="1:55" s="67" customFormat="1" ht="50.1" customHeight="1" thickBot="1" x14ac:dyDescent="0.4">
      <c r="A28" s="97" t="s">
        <v>155</v>
      </c>
      <c r="B28" s="98" t="s">
        <v>156</v>
      </c>
      <c r="C28" s="58"/>
      <c r="D28" s="59"/>
      <c r="E28" s="59"/>
      <c r="F28" s="59"/>
      <c r="G28" s="60"/>
      <c r="H28" s="59"/>
      <c r="I28" s="59"/>
      <c r="J28" s="59"/>
      <c r="K28" s="60"/>
      <c r="L28" s="61"/>
      <c r="M28" s="62"/>
      <c r="N28" s="62"/>
      <c r="O28" s="62"/>
      <c r="P28" s="63"/>
      <c r="Q28" s="62"/>
      <c r="R28" s="62"/>
      <c r="S28" s="62"/>
      <c r="T28" s="63"/>
      <c r="U28" s="62"/>
      <c r="V28" s="62"/>
      <c r="W28" s="62"/>
      <c r="X28" s="63"/>
      <c r="Y28" s="62"/>
      <c r="Z28" s="62"/>
      <c r="AA28" s="64"/>
      <c r="AB28" s="64"/>
      <c r="AC28" s="65"/>
      <c r="AD28" s="64"/>
      <c r="AE28" s="64"/>
      <c r="AF28" s="64"/>
      <c r="AG28" s="65"/>
      <c r="AH28" s="64"/>
      <c r="AI28" s="62"/>
      <c r="AJ28" s="62"/>
      <c r="AK28" s="63"/>
      <c r="AL28" s="62"/>
      <c r="AM28" s="62"/>
      <c r="AN28" s="62"/>
      <c r="AO28" s="62"/>
      <c r="AP28" s="63"/>
      <c r="AQ28" s="62"/>
      <c r="AR28" s="62"/>
      <c r="AS28" s="61"/>
      <c r="AT28" s="63"/>
      <c r="AU28" s="62"/>
      <c r="AV28" s="62"/>
      <c r="AW28" s="62"/>
      <c r="AX28" s="63"/>
      <c r="AY28" s="62"/>
      <c r="AZ28" s="62"/>
      <c r="BA28" s="62"/>
      <c r="BB28" s="66"/>
      <c r="BC28" s="62"/>
    </row>
    <row r="29" spans="1:55" s="69" customFormat="1" ht="30" customHeight="1" x14ac:dyDescent="0.25">
      <c r="A29" s="208" t="s">
        <v>158</v>
      </c>
      <c r="B29" s="100"/>
      <c r="C29" s="58"/>
      <c r="F29" s="70"/>
      <c r="G29" s="71"/>
      <c r="K29" s="71"/>
      <c r="L29" s="61"/>
      <c r="P29" s="71"/>
      <c r="T29" s="71"/>
      <c r="X29" s="71"/>
      <c r="AA29" s="72"/>
      <c r="AB29" s="72"/>
      <c r="AC29" s="73"/>
      <c r="AD29" s="72"/>
      <c r="AE29" s="72"/>
      <c r="AF29" s="72"/>
      <c r="AG29" s="73"/>
      <c r="AH29" s="72"/>
      <c r="AK29" s="71"/>
      <c r="AP29" s="71"/>
      <c r="AS29" s="61"/>
      <c r="AT29" s="71"/>
      <c r="AX29" s="71"/>
      <c r="BB29" s="66"/>
    </row>
    <row r="30" spans="1:55" s="69" customFormat="1" ht="30" customHeight="1" x14ac:dyDescent="0.25">
      <c r="A30" s="209"/>
      <c r="B30" s="101"/>
      <c r="C30" s="58"/>
      <c r="F30" s="70"/>
      <c r="G30" s="71"/>
      <c r="K30" s="71"/>
      <c r="L30" s="61"/>
      <c r="P30" s="71"/>
      <c r="T30" s="71"/>
      <c r="X30" s="71"/>
      <c r="AA30" s="72"/>
      <c r="AB30" s="72"/>
      <c r="AC30" s="73"/>
      <c r="AD30" s="72"/>
      <c r="AE30" s="72"/>
      <c r="AF30" s="72"/>
      <c r="AG30" s="73"/>
      <c r="AH30" s="72"/>
      <c r="AK30" s="71"/>
      <c r="AP30" s="71"/>
      <c r="AS30" s="61"/>
      <c r="AT30" s="71"/>
      <c r="AX30" s="71"/>
      <c r="BB30" s="66"/>
    </row>
    <row r="31" spans="1:55" s="69" customFormat="1" ht="22.5" customHeight="1" x14ac:dyDescent="0.25">
      <c r="A31" s="209"/>
      <c r="B31" s="102"/>
      <c r="C31" s="58"/>
      <c r="F31" s="70"/>
      <c r="G31" s="71"/>
      <c r="K31" s="71"/>
      <c r="L31" s="61"/>
      <c r="P31" s="71"/>
      <c r="T31" s="71"/>
      <c r="X31" s="71"/>
      <c r="AA31" s="72"/>
      <c r="AB31" s="72"/>
      <c r="AC31" s="73"/>
      <c r="AD31" s="72"/>
      <c r="AE31" s="72"/>
      <c r="AF31" s="72"/>
      <c r="AG31" s="73"/>
      <c r="AH31" s="72"/>
      <c r="AK31" s="71"/>
      <c r="AP31" s="71"/>
      <c r="AS31" s="61"/>
      <c r="AT31" s="71"/>
      <c r="AX31" s="71"/>
      <c r="BB31" s="66"/>
    </row>
    <row r="32" spans="1:55" s="69" customFormat="1" ht="30" customHeight="1" thickBot="1" x14ac:dyDescent="0.3">
      <c r="A32" s="210"/>
      <c r="B32" s="103"/>
      <c r="C32" s="58"/>
      <c r="F32" s="70"/>
      <c r="G32" s="71"/>
      <c r="K32" s="71"/>
      <c r="L32" s="61"/>
      <c r="P32" s="71"/>
      <c r="T32" s="71"/>
      <c r="X32" s="71"/>
      <c r="AA32" s="72"/>
      <c r="AB32" s="72"/>
      <c r="AC32" s="73"/>
      <c r="AD32" s="72"/>
      <c r="AE32" s="72"/>
      <c r="AF32" s="72"/>
      <c r="AG32" s="73"/>
      <c r="AH32" s="72"/>
      <c r="AK32" s="71"/>
      <c r="AP32" s="71"/>
      <c r="AS32" s="61"/>
      <c r="AT32" s="71"/>
      <c r="AX32" s="71"/>
      <c r="BB32" s="66"/>
    </row>
    <row r="33" spans="1:55" s="69" customFormat="1" ht="30" customHeight="1" thickBot="1" x14ac:dyDescent="0.3">
      <c r="A33" s="99" t="s">
        <v>159</v>
      </c>
      <c r="C33" s="78"/>
      <c r="D33" s="79"/>
      <c r="E33" s="79"/>
      <c r="F33" s="80"/>
      <c r="G33" s="81"/>
      <c r="H33" s="79"/>
      <c r="I33" s="79"/>
      <c r="J33" s="79"/>
      <c r="K33" s="81"/>
      <c r="L33" s="82"/>
      <c r="M33" s="79"/>
      <c r="N33" s="79"/>
      <c r="O33" s="79"/>
      <c r="P33" s="81"/>
      <c r="Q33" s="79"/>
      <c r="R33" s="79"/>
      <c r="S33" s="79"/>
      <c r="T33" s="81"/>
      <c r="U33" s="79"/>
      <c r="V33" s="79"/>
      <c r="W33" s="79"/>
      <c r="X33" s="81"/>
      <c r="Y33" s="79"/>
      <c r="Z33" s="79"/>
      <c r="AA33" s="83"/>
      <c r="AB33" s="83"/>
      <c r="AC33" s="84"/>
      <c r="AD33" s="83"/>
      <c r="AE33" s="83"/>
      <c r="AF33" s="83"/>
      <c r="AG33" s="84"/>
      <c r="AH33" s="83"/>
      <c r="AI33" s="79"/>
      <c r="AJ33" s="79"/>
      <c r="AK33" s="81"/>
      <c r="AL33" s="79"/>
      <c r="AM33" s="79"/>
      <c r="AN33" s="79"/>
      <c r="AO33" s="79"/>
      <c r="AP33" s="81"/>
      <c r="AQ33" s="79"/>
      <c r="AR33" s="79"/>
      <c r="AS33" s="82"/>
      <c r="AT33" s="81"/>
      <c r="AU33" s="79"/>
      <c r="AV33" s="79"/>
      <c r="AW33" s="79"/>
      <c r="AX33" s="81"/>
      <c r="AY33" s="79"/>
      <c r="AZ33" s="79"/>
      <c r="BA33" s="79"/>
      <c r="BB33" s="85"/>
    </row>
    <row r="34" spans="1:55" s="69" customFormat="1" ht="30" customHeight="1" thickBot="1" x14ac:dyDescent="0.3">
      <c r="A34" s="76" t="s">
        <v>160</v>
      </c>
      <c r="B34" s="77"/>
      <c r="C34" s="78"/>
      <c r="D34" s="79"/>
      <c r="E34" s="79"/>
      <c r="F34" s="80"/>
      <c r="G34" s="81"/>
      <c r="H34" s="79"/>
      <c r="I34" s="79"/>
      <c r="J34" s="79"/>
      <c r="K34" s="81"/>
      <c r="L34" s="82"/>
      <c r="M34" s="79"/>
      <c r="N34" s="79"/>
      <c r="O34" s="79"/>
      <c r="P34" s="81"/>
      <c r="Q34" s="79"/>
      <c r="R34" s="79"/>
      <c r="S34" s="79"/>
      <c r="T34" s="81"/>
      <c r="U34" s="79"/>
      <c r="V34" s="79"/>
      <c r="W34" s="79"/>
      <c r="X34" s="81"/>
      <c r="Y34" s="79"/>
      <c r="Z34" s="79"/>
      <c r="AA34" s="83"/>
      <c r="AB34" s="83"/>
      <c r="AC34" s="84"/>
      <c r="AD34" s="83"/>
      <c r="AE34" s="83"/>
      <c r="AF34" s="83"/>
      <c r="AG34" s="84"/>
      <c r="AH34" s="83"/>
      <c r="AI34" s="79"/>
      <c r="AJ34" s="79"/>
      <c r="AK34" s="81"/>
      <c r="AL34" s="79"/>
      <c r="AM34" s="79"/>
      <c r="AN34" s="79"/>
      <c r="AO34" s="79"/>
      <c r="AP34" s="81"/>
      <c r="AQ34" s="79"/>
      <c r="AR34" s="79"/>
      <c r="AS34" s="82"/>
      <c r="AT34" s="81"/>
      <c r="AU34" s="79"/>
      <c r="AV34" s="79"/>
      <c r="AW34" s="79"/>
      <c r="AX34" s="81"/>
      <c r="AY34" s="79"/>
      <c r="AZ34" s="79"/>
      <c r="BA34" s="79"/>
      <c r="BB34" s="85"/>
    </row>
    <row r="35" spans="1:55" s="69" customFormat="1" ht="30" customHeight="1" thickBot="1" x14ac:dyDescent="0.3">
      <c r="A35" s="86" t="s">
        <v>161</v>
      </c>
      <c r="B35" s="87"/>
      <c r="C35" s="88"/>
      <c r="D35" s="79"/>
      <c r="E35" s="79"/>
      <c r="F35" s="80"/>
      <c r="G35" s="81"/>
      <c r="H35" s="79"/>
      <c r="I35" s="79"/>
      <c r="J35" s="79"/>
      <c r="K35" s="81"/>
      <c r="L35" s="83"/>
      <c r="M35" s="79"/>
      <c r="N35" s="79"/>
      <c r="O35" s="79"/>
      <c r="P35" s="81"/>
      <c r="Q35" s="79"/>
      <c r="R35" s="79"/>
      <c r="S35" s="79"/>
      <c r="T35" s="81"/>
      <c r="U35" s="79"/>
      <c r="V35" s="79"/>
      <c r="W35" s="79"/>
      <c r="X35" s="81"/>
      <c r="Y35" s="79"/>
      <c r="Z35" s="79"/>
      <c r="AA35" s="83"/>
      <c r="AB35" s="83"/>
      <c r="AC35" s="84"/>
      <c r="AD35" s="83"/>
      <c r="AE35" s="83"/>
      <c r="AF35" s="83"/>
      <c r="AG35" s="84"/>
      <c r="AH35" s="83"/>
      <c r="AI35" s="79"/>
      <c r="AJ35" s="79"/>
      <c r="AK35" s="81"/>
      <c r="AL35" s="79"/>
      <c r="AM35" s="79"/>
      <c r="AN35" s="79"/>
      <c r="AO35" s="79"/>
      <c r="AP35" s="81"/>
      <c r="AQ35" s="79"/>
      <c r="AR35" s="79"/>
      <c r="AS35" s="83"/>
      <c r="AT35" s="81"/>
      <c r="AU35" s="79"/>
      <c r="AV35" s="79"/>
      <c r="AW35" s="79"/>
      <c r="AX35" s="81"/>
      <c r="AY35" s="79"/>
      <c r="AZ35" s="79"/>
      <c r="BA35" s="79"/>
      <c r="BB35" s="89"/>
    </row>
    <row r="36" spans="1:55" s="13" customFormat="1" ht="60" customHeight="1" thickBot="1" x14ac:dyDescent="0.3">
      <c r="A36" s="201" t="s">
        <v>165</v>
      </c>
      <c r="B36" s="201"/>
      <c r="C36" s="202" t="s">
        <v>164</v>
      </c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4"/>
    </row>
    <row r="37" spans="1:55" s="14" customFormat="1" ht="60" customHeight="1" x14ac:dyDescent="0.25">
      <c r="A37" s="201"/>
      <c r="B37" s="201"/>
      <c r="C37" s="50" t="s">
        <v>143</v>
      </c>
      <c r="D37" s="51"/>
      <c r="E37" s="51"/>
      <c r="F37" s="52"/>
      <c r="G37" s="53" t="s">
        <v>144</v>
      </c>
      <c r="H37" s="51"/>
      <c r="I37" s="51"/>
      <c r="J37" s="51"/>
      <c r="K37" s="53" t="s">
        <v>145</v>
      </c>
      <c r="L37" s="51"/>
      <c r="M37" s="51"/>
      <c r="N37" s="51"/>
      <c r="O37" s="51"/>
      <c r="P37" s="53" t="s">
        <v>146</v>
      </c>
      <c r="Q37" s="51"/>
      <c r="R37" s="51"/>
      <c r="S37" s="51"/>
      <c r="T37" s="53" t="s">
        <v>147</v>
      </c>
      <c r="U37" s="51"/>
      <c r="V37" s="51"/>
      <c r="W37" s="51"/>
      <c r="X37" s="53" t="s">
        <v>148</v>
      </c>
      <c r="Y37" s="51"/>
      <c r="Z37" s="51"/>
      <c r="AA37" s="51"/>
      <c r="AB37" s="51"/>
      <c r="AC37" s="53" t="s">
        <v>149</v>
      </c>
      <c r="AD37" s="51"/>
      <c r="AE37" s="51"/>
      <c r="AF37" s="51"/>
      <c r="AG37" s="53" t="s">
        <v>150</v>
      </c>
      <c r="AH37" s="51"/>
      <c r="AI37" s="51"/>
      <c r="AJ37" s="51"/>
      <c r="AK37" s="53" t="s">
        <v>151</v>
      </c>
      <c r="AL37" s="51"/>
      <c r="AM37" s="51"/>
      <c r="AN37" s="51"/>
      <c r="AO37" s="51"/>
      <c r="AP37" s="53" t="s">
        <v>152</v>
      </c>
      <c r="AQ37" s="51"/>
      <c r="AR37" s="51"/>
      <c r="AS37" s="51"/>
      <c r="AT37" s="53" t="s">
        <v>153</v>
      </c>
      <c r="AU37" s="51"/>
      <c r="AV37" s="51"/>
      <c r="AW37" s="51"/>
      <c r="AX37" s="53" t="s">
        <v>154</v>
      </c>
      <c r="AY37" s="54"/>
      <c r="AZ37" s="51"/>
      <c r="BA37" s="51"/>
      <c r="BB37" s="55"/>
    </row>
    <row r="38" spans="1:55" s="15" customFormat="1" ht="18.75" customHeight="1" x14ac:dyDescent="0.3">
      <c r="A38" s="207"/>
      <c r="B38" s="207"/>
      <c r="C38" s="90">
        <v>1</v>
      </c>
      <c r="D38" s="91">
        <v>2</v>
      </c>
      <c r="E38" s="91">
        <v>3</v>
      </c>
      <c r="F38" s="91">
        <v>4</v>
      </c>
      <c r="G38" s="92">
        <v>5</v>
      </c>
      <c r="H38" s="91">
        <v>6</v>
      </c>
      <c r="I38" s="91">
        <v>7</v>
      </c>
      <c r="J38" s="91">
        <v>8</v>
      </c>
      <c r="K38" s="92">
        <v>9</v>
      </c>
      <c r="L38" s="93">
        <v>10</v>
      </c>
      <c r="M38" s="93">
        <v>11</v>
      </c>
      <c r="N38" s="93">
        <v>12</v>
      </c>
      <c r="O38" s="93">
        <v>13</v>
      </c>
      <c r="P38" s="94">
        <v>14</v>
      </c>
      <c r="Q38" s="93">
        <v>15</v>
      </c>
      <c r="R38" s="93">
        <v>16</v>
      </c>
      <c r="S38" s="93">
        <v>17</v>
      </c>
      <c r="T38" s="94">
        <v>18</v>
      </c>
      <c r="U38" s="93">
        <v>19</v>
      </c>
      <c r="V38" s="93">
        <v>20</v>
      </c>
      <c r="W38" s="93">
        <v>21</v>
      </c>
      <c r="X38" s="94">
        <v>22</v>
      </c>
      <c r="Y38" s="93">
        <v>23</v>
      </c>
      <c r="Z38" s="93">
        <v>24</v>
      </c>
      <c r="AA38" s="93">
        <v>25</v>
      </c>
      <c r="AB38" s="93">
        <v>26</v>
      </c>
      <c r="AC38" s="94">
        <v>27</v>
      </c>
      <c r="AD38" s="93">
        <v>28</v>
      </c>
      <c r="AE38" s="93">
        <v>29</v>
      </c>
      <c r="AF38" s="93">
        <v>30</v>
      </c>
      <c r="AG38" s="94">
        <v>31</v>
      </c>
      <c r="AH38" s="93">
        <v>32</v>
      </c>
      <c r="AI38" s="93">
        <v>33</v>
      </c>
      <c r="AJ38" s="93">
        <v>34</v>
      </c>
      <c r="AK38" s="94">
        <v>35</v>
      </c>
      <c r="AL38" s="93">
        <v>36</v>
      </c>
      <c r="AM38" s="93">
        <v>37</v>
      </c>
      <c r="AN38" s="93">
        <v>38</v>
      </c>
      <c r="AO38" s="93">
        <v>39</v>
      </c>
      <c r="AP38" s="94">
        <v>40</v>
      </c>
      <c r="AQ38" s="93">
        <v>41</v>
      </c>
      <c r="AR38" s="93">
        <v>42</v>
      </c>
      <c r="AS38" s="93">
        <v>43</v>
      </c>
      <c r="AT38" s="94">
        <v>44</v>
      </c>
      <c r="AU38" s="93">
        <v>45</v>
      </c>
      <c r="AV38" s="93">
        <v>46</v>
      </c>
      <c r="AW38" s="93">
        <v>47</v>
      </c>
      <c r="AX38" s="94">
        <v>48</v>
      </c>
      <c r="AY38" s="93">
        <v>49</v>
      </c>
      <c r="AZ38" s="93">
        <v>50</v>
      </c>
      <c r="BA38" s="93">
        <v>51</v>
      </c>
      <c r="BB38" s="95">
        <v>52</v>
      </c>
    </row>
    <row r="39" spans="1:55" s="67" customFormat="1" ht="50.1" customHeight="1" x14ac:dyDescent="0.35">
      <c r="A39" s="56" t="s">
        <v>155</v>
      </c>
      <c r="B39" s="57" t="s">
        <v>156</v>
      </c>
      <c r="C39" s="58"/>
      <c r="D39" s="59"/>
      <c r="E39" s="59"/>
      <c r="F39" s="59"/>
      <c r="G39" s="60"/>
      <c r="H39" s="59"/>
      <c r="I39" s="59"/>
      <c r="J39" s="59"/>
      <c r="K39" s="60"/>
      <c r="L39" s="61"/>
      <c r="M39" s="62"/>
      <c r="N39" s="62"/>
      <c r="O39" s="62"/>
      <c r="P39" s="63"/>
      <c r="Q39" s="62"/>
      <c r="R39" s="62"/>
      <c r="S39" s="62"/>
      <c r="T39" s="63"/>
      <c r="U39" s="62"/>
      <c r="V39" s="62"/>
      <c r="W39" s="62"/>
      <c r="X39" s="63"/>
      <c r="Y39" s="62"/>
      <c r="Z39" s="62"/>
      <c r="AA39" s="64"/>
      <c r="AB39" s="64"/>
      <c r="AC39" s="65"/>
      <c r="AD39" s="64"/>
      <c r="AE39" s="64"/>
      <c r="AF39" s="64"/>
      <c r="AG39" s="65"/>
      <c r="AH39" s="64"/>
      <c r="AI39" s="62"/>
      <c r="AJ39" s="62"/>
      <c r="AK39" s="63"/>
      <c r="AL39" s="62"/>
      <c r="AM39" s="62"/>
      <c r="AN39" s="62"/>
      <c r="AO39" s="62"/>
      <c r="AP39" s="63"/>
      <c r="AQ39" s="62"/>
      <c r="AR39" s="62"/>
      <c r="AS39" s="61"/>
      <c r="AT39" s="63"/>
      <c r="AU39" s="62"/>
      <c r="AV39" s="62"/>
      <c r="AW39" s="62"/>
      <c r="AX39" s="63"/>
      <c r="AY39" s="62"/>
      <c r="AZ39" s="62"/>
      <c r="BA39" s="62"/>
      <c r="BB39" s="66"/>
      <c r="BC39" s="62"/>
    </row>
    <row r="40" spans="1:55" s="69" customFormat="1" ht="30" customHeight="1" x14ac:dyDescent="0.25">
      <c r="A40" s="205" t="s">
        <v>158</v>
      </c>
      <c r="B40" s="68"/>
      <c r="C40" s="58"/>
      <c r="F40" s="70"/>
      <c r="G40" s="71"/>
      <c r="K40" s="71"/>
      <c r="L40" s="61"/>
      <c r="P40" s="71"/>
      <c r="T40" s="71"/>
      <c r="X40" s="71"/>
      <c r="AA40" s="72"/>
      <c r="AB40" s="72"/>
      <c r="AC40" s="73"/>
      <c r="AD40" s="72"/>
      <c r="AE40" s="72"/>
      <c r="AF40" s="72"/>
      <c r="AG40" s="73"/>
      <c r="AH40" s="72"/>
      <c r="AK40" s="71"/>
      <c r="AP40" s="71"/>
      <c r="AS40" s="61"/>
      <c r="AT40" s="71"/>
      <c r="AX40" s="71"/>
      <c r="BB40" s="66"/>
    </row>
    <row r="41" spans="1:55" s="69" customFormat="1" ht="30" customHeight="1" x14ac:dyDescent="0.25">
      <c r="A41" s="206"/>
      <c r="B41" s="74"/>
      <c r="C41" s="58"/>
      <c r="F41" s="70"/>
      <c r="G41" s="71"/>
      <c r="K41" s="71"/>
      <c r="L41" s="61"/>
      <c r="P41" s="71"/>
      <c r="T41" s="71"/>
      <c r="X41" s="71"/>
      <c r="AA41" s="72"/>
      <c r="AB41" s="72"/>
      <c r="AC41" s="73"/>
      <c r="AD41" s="72"/>
      <c r="AE41" s="72"/>
      <c r="AF41" s="72"/>
      <c r="AG41" s="73"/>
      <c r="AH41" s="72"/>
      <c r="AK41" s="71"/>
      <c r="AP41" s="71"/>
      <c r="AS41" s="61"/>
      <c r="AT41" s="71"/>
      <c r="AX41" s="71"/>
      <c r="BB41" s="66"/>
    </row>
    <row r="42" spans="1:55" s="69" customFormat="1" ht="22.5" customHeight="1" x14ac:dyDescent="0.25">
      <c r="A42" s="206"/>
      <c r="B42" s="96"/>
      <c r="C42" s="58"/>
      <c r="F42" s="70"/>
      <c r="G42" s="71"/>
      <c r="K42" s="71"/>
      <c r="L42" s="61"/>
      <c r="P42" s="71"/>
      <c r="T42" s="71"/>
      <c r="X42" s="71"/>
      <c r="AA42" s="72"/>
      <c r="AB42" s="72"/>
      <c r="AC42" s="73"/>
      <c r="AD42" s="72"/>
      <c r="AE42" s="72"/>
      <c r="AF42" s="72"/>
      <c r="AG42" s="73"/>
      <c r="AH42" s="72"/>
      <c r="AK42" s="71"/>
      <c r="AP42" s="71"/>
      <c r="AS42" s="61"/>
      <c r="AT42" s="71"/>
      <c r="AX42" s="71"/>
      <c r="BB42" s="66"/>
    </row>
    <row r="43" spans="1:55" s="69" customFormat="1" ht="30" customHeight="1" thickBot="1" x14ac:dyDescent="0.3">
      <c r="A43" s="206"/>
      <c r="B43" s="68"/>
      <c r="C43" s="58"/>
      <c r="F43" s="70"/>
      <c r="G43" s="71"/>
      <c r="K43" s="71"/>
      <c r="L43" s="61"/>
      <c r="P43" s="71"/>
      <c r="T43" s="71"/>
      <c r="X43" s="71"/>
      <c r="AA43" s="72"/>
      <c r="AB43" s="72"/>
      <c r="AC43" s="73"/>
      <c r="AD43" s="72"/>
      <c r="AE43" s="72"/>
      <c r="AF43" s="72"/>
      <c r="AG43" s="73"/>
      <c r="AH43" s="72"/>
      <c r="AK43" s="71"/>
      <c r="AP43" s="71"/>
      <c r="AS43" s="61"/>
      <c r="AT43" s="71"/>
      <c r="AX43" s="71"/>
      <c r="BB43" s="66"/>
    </row>
    <row r="44" spans="1:55" s="69" customFormat="1" ht="30" customHeight="1" thickBot="1" x14ac:dyDescent="0.3">
      <c r="A44" s="76" t="s">
        <v>159</v>
      </c>
      <c r="B44" s="77"/>
      <c r="C44" s="78"/>
      <c r="D44" s="79"/>
      <c r="E44" s="79"/>
      <c r="F44" s="80"/>
      <c r="G44" s="81"/>
      <c r="H44" s="79"/>
      <c r="I44" s="79"/>
      <c r="J44" s="79"/>
      <c r="K44" s="81"/>
      <c r="L44" s="82"/>
      <c r="M44" s="79"/>
      <c r="N44" s="79"/>
      <c r="O44" s="79"/>
      <c r="P44" s="81"/>
      <c r="Q44" s="79"/>
      <c r="R44" s="79"/>
      <c r="S44" s="79"/>
      <c r="T44" s="81"/>
      <c r="U44" s="79"/>
      <c r="V44" s="79"/>
      <c r="W44" s="79"/>
      <c r="X44" s="81"/>
      <c r="Y44" s="79"/>
      <c r="Z44" s="79"/>
      <c r="AA44" s="83"/>
      <c r="AB44" s="83"/>
      <c r="AC44" s="84"/>
      <c r="AD44" s="83"/>
      <c r="AE44" s="83"/>
      <c r="AF44" s="83"/>
      <c r="AG44" s="84"/>
      <c r="AH44" s="83"/>
      <c r="AI44" s="79"/>
      <c r="AJ44" s="79"/>
      <c r="AK44" s="81"/>
      <c r="AL44" s="79"/>
      <c r="AM44" s="79"/>
      <c r="AN44" s="79"/>
      <c r="AO44" s="79"/>
      <c r="AP44" s="81"/>
      <c r="AQ44" s="79"/>
      <c r="AR44" s="79"/>
      <c r="AS44" s="82"/>
      <c r="AT44" s="81"/>
      <c r="AU44" s="79"/>
      <c r="AV44" s="79"/>
      <c r="AW44" s="79"/>
      <c r="AX44" s="81"/>
      <c r="AY44" s="79"/>
      <c r="AZ44" s="79"/>
      <c r="BA44" s="79"/>
      <c r="BB44" s="85"/>
    </row>
    <row r="45" spans="1:55" s="69" customFormat="1" ht="30" customHeight="1" thickBot="1" x14ac:dyDescent="0.3">
      <c r="A45" s="76" t="s">
        <v>160</v>
      </c>
      <c r="B45" s="77"/>
      <c r="C45" s="78"/>
      <c r="D45" s="79"/>
      <c r="E45" s="79"/>
      <c r="F45" s="80"/>
      <c r="G45" s="81"/>
      <c r="H45" s="79"/>
      <c r="I45" s="79"/>
      <c r="J45" s="79"/>
      <c r="K45" s="81"/>
      <c r="L45" s="82"/>
      <c r="M45" s="79"/>
      <c r="N45" s="79"/>
      <c r="O45" s="79"/>
      <c r="P45" s="81"/>
      <c r="Q45" s="79"/>
      <c r="R45" s="79"/>
      <c r="S45" s="79"/>
      <c r="T45" s="81"/>
      <c r="U45" s="79"/>
      <c r="V45" s="79"/>
      <c r="W45" s="79"/>
      <c r="X45" s="81"/>
      <c r="Y45" s="79"/>
      <c r="Z45" s="79"/>
      <c r="AA45" s="83"/>
      <c r="AB45" s="83"/>
      <c r="AC45" s="84"/>
      <c r="AD45" s="83"/>
      <c r="AE45" s="83"/>
      <c r="AF45" s="83"/>
      <c r="AG45" s="84"/>
      <c r="AH45" s="83"/>
      <c r="AI45" s="79"/>
      <c r="AJ45" s="79"/>
      <c r="AK45" s="81"/>
      <c r="AL45" s="79"/>
      <c r="AM45" s="79"/>
      <c r="AN45" s="79"/>
      <c r="AO45" s="79"/>
      <c r="AP45" s="81"/>
      <c r="AQ45" s="79"/>
      <c r="AR45" s="79"/>
      <c r="AS45" s="82"/>
      <c r="AT45" s="81"/>
      <c r="AU45" s="79"/>
      <c r="AV45" s="79"/>
      <c r="AW45" s="79"/>
      <c r="AX45" s="81"/>
      <c r="AY45" s="79"/>
      <c r="AZ45" s="79"/>
      <c r="BA45" s="79"/>
      <c r="BB45" s="85"/>
    </row>
    <row r="46" spans="1:55" s="69" customFormat="1" ht="30" customHeight="1" thickBot="1" x14ac:dyDescent="0.3">
      <c r="A46" s="86" t="s">
        <v>161</v>
      </c>
      <c r="B46" s="87"/>
      <c r="C46" s="88"/>
      <c r="D46" s="79"/>
      <c r="E46" s="79"/>
      <c r="F46" s="80"/>
      <c r="G46" s="81"/>
      <c r="H46" s="79"/>
      <c r="I46" s="79"/>
      <c r="J46" s="79"/>
      <c r="K46" s="81"/>
      <c r="L46" s="83"/>
      <c r="M46" s="79"/>
      <c r="N46" s="79"/>
      <c r="O46" s="79"/>
      <c r="P46" s="81"/>
      <c r="Q46" s="79"/>
      <c r="R46" s="79"/>
      <c r="S46" s="79"/>
      <c r="T46" s="81"/>
      <c r="U46" s="79"/>
      <c r="V46" s="79"/>
      <c r="W46" s="79"/>
      <c r="X46" s="81"/>
      <c r="Y46" s="79"/>
      <c r="Z46" s="79"/>
      <c r="AA46" s="83"/>
      <c r="AB46" s="83"/>
      <c r="AC46" s="84"/>
      <c r="AD46" s="83"/>
      <c r="AE46" s="83"/>
      <c r="AF46" s="83"/>
      <c r="AG46" s="84"/>
      <c r="AH46" s="83"/>
      <c r="AI46" s="79"/>
      <c r="AJ46" s="79"/>
      <c r="AK46" s="81"/>
      <c r="AL46" s="79"/>
      <c r="AM46" s="79"/>
      <c r="AN46" s="79"/>
      <c r="AO46" s="79"/>
      <c r="AP46" s="81"/>
      <c r="AQ46" s="79"/>
      <c r="AR46" s="79"/>
      <c r="AS46" s="83"/>
      <c r="AT46" s="81"/>
      <c r="AU46" s="79"/>
      <c r="AV46" s="79"/>
      <c r="AW46" s="79"/>
      <c r="AX46" s="81"/>
      <c r="AY46" s="79"/>
      <c r="AZ46" s="79"/>
      <c r="BA46" s="79"/>
      <c r="BB46" s="89"/>
    </row>
  </sheetData>
  <mergeCells count="12">
    <mergeCell ref="A40:A43"/>
    <mergeCell ref="A14:B16"/>
    <mergeCell ref="C14:BB14"/>
    <mergeCell ref="A18:A21"/>
    <mergeCell ref="A25:B27"/>
    <mergeCell ref="C25:BB25"/>
    <mergeCell ref="A29:A32"/>
    <mergeCell ref="A4:B5"/>
    <mergeCell ref="C4:BB4"/>
    <mergeCell ref="A7:A10"/>
    <mergeCell ref="A36:B38"/>
    <mergeCell ref="C36:BB36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8" scale="20" orientation="landscape" r:id="rId1"/>
  <headerFooter>
    <oddHeader>&amp;L&amp;"-,Lihavoitu"&amp;48Kalajoen Kaupunki - Tietohallinto&amp;28
&amp;36DigiTyy&amp;"-,Normaali" = &amp;"-,Lihavoitu"DIGI&amp;"-,Normaali"turvallinen &amp;"-,Lihavoitu"TY&amp;"-,Normaali"ökulttuuri- ja &amp;"-,Lihavoitu"Y&amp;"-,Normaali"mpäristö&amp;C&amp;"-,Lihavoitu"&amp;48PÄÄAIKATAULU : DigiTyy - Hanke</oddHeader>
    <oddFooter xml:space="preserve">&amp;L&amp;"-,Lihavoitu"&amp;36Tietohallintojohtaja: Juha Matilainen
&amp;"-,Normaali"Email: juha.matilainen@kalajoki.fi
Puhel: 044 4691 350&amp;C&amp;"-,Lihavoitu"&amp;48Tiedosto : &amp;F&amp;R&amp;"-,Lihavoitu"&amp;48&amp;D : &amp;P / &amp;N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0BB6-2F80-4130-94B9-D9CC3E1C4E15}">
  <sheetPr>
    <tabColor theme="9"/>
    <pageSetUpPr fitToPage="1"/>
  </sheetPr>
  <dimension ref="A1:U79"/>
  <sheetViews>
    <sheetView topLeftCell="A2" zoomScale="55" zoomScaleNormal="55" workbookViewId="0">
      <selection activeCell="D8" sqref="D8"/>
    </sheetView>
  </sheetViews>
  <sheetFormatPr defaultRowHeight="15" x14ac:dyDescent="0.25"/>
  <cols>
    <col min="1" max="1" width="53.28515625" customWidth="1"/>
    <col min="2" max="2" width="98.42578125" customWidth="1"/>
    <col min="3" max="3" width="93" customWidth="1"/>
    <col min="4" max="5" width="17.140625" bestFit="1" customWidth="1"/>
    <col min="6" max="8" width="17.140625" customWidth="1"/>
    <col min="11" max="11" width="12.5703125" customWidth="1"/>
  </cols>
  <sheetData>
    <row r="1" spans="1:21" ht="30" hidden="1" customHeight="1" thickBot="1" x14ac:dyDescent="0.3">
      <c r="A1" s="12"/>
      <c r="B1" s="12"/>
      <c r="C1" s="12"/>
    </row>
    <row r="2" spans="1:21" s="13" customFormat="1" ht="58.5" customHeight="1" thickBot="1" x14ac:dyDescent="0.3">
      <c r="A2" s="192" t="s">
        <v>140</v>
      </c>
      <c r="B2" s="193"/>
      <c r="C2" s="21"/>
      <c r="D2" s="22"/>
      <c r="E2" s="22"/>
      <c r="F2" s="22"/>
      <c r="G2" s="22"/>
      <c r="H2" s="22"/>
    </row>
    <row r="3" spans="1:21" s="14" customFormat="1" ht="57" hidden="1" customHeight="1" thickBot="1" x14ac:dyDescent="0.3">
      <c r="A3" s="194"/>
      <c r="B3" s="195"/>
      <c r="C3" s="24"/>
      <c r="D3" s="25"/>
      <c r="E3" s="25"/>
      <c r="F3" s="25"/>
      <c r="G3" s="25"/>
      <c r="H3" s="25"/>
    </row>
    <row r="4" spans="1:21" s="15" customFormat="1" ht="57" hidden="1" customHeight="1" x14ac:dyDescent="0.3">
      <c r="A4" s="194"/>
      <c r="B4" s="195"/>
      <c r="C4" s="24"/>
      <c r="D4" s="27"/>
      <c r="E4" s="27"/>
      <c r="F4" s="27"/>
      <c r="G4" s="27"/>
      <c r="H4" s="27"/>
    </row>
    <row r="5" spans="1:21" s="15" customFormat="1" ht="60" customHeight="1" x14ac:dyDescent="0.3">
      <c r="A5" s="29" t="s">
        <v>141</v>
      </c>
      <c r="B5" s="30"/>
      <c r="C5" s="30"/>
      <c r="D5" s="196"/>
      <c r="E5" s="196"/>
      <c r="F5" s="196"/>
      <c r="G5" s="196"/>
      <c r="H5" s="196"/>
      <c r="K5" s="45"/>
      <c r="L5" s="211"/>
      <c r="M5" s="212"/>
      <c r="N5" s="212"/>
      <c r="O5" s="212"/>
      <c r="P5" s="212"/>
      <c r="Q5" s="212"/>
      <c r="R5" s="212"/>
      <c r="S5" s="212"/>
      <c r="T5" s="212"/>
      <c r="U5" s="213"/>
    </row>
    <row r="6" spans="1:21" s="15" customFormat="1" ht="60" customHeight="1" thickBot="1" x14ac:dyDescent="0.35">
      <c r="A6" s="29" t="str">
        <f>IF('Raaka-aineet'!B1="","","Organisaatio:")</f>
        <v/>
      </c>
      <c r="B6" s="30" t="str">
        <f>IF('Raaka-aineet'!B1="","",'Raaka-aineet'!B1)</f>
        <v/>
      </c>
      <c r="C6" s="30"/>
      <c r="D6" s="39"/>
      <c r="E6" s="39"/>
      <c r="F6" s="39"/>
      <c r="G6" s="39"/>
      <c r="H6" s="39"/>
      <c r="K6" s="38"/>
      <c r="L6" s="214"/>
      <c r="M6" s="215"/>
      <c r="N6" s="215"/>
      <c r="O6" s="215"/>
      <c r="P6" s="215"/>
      <c r="Q6" s="215"/>
      <c r="R6" s="215"/>
      <c r="S6" s="215"/>
      <c r="T6" s="215"/>
      <c r="U6" s="216"/>
    </row>
    <row r="7" spans="1:21" ht="48.75" customHeight="1" thickBot="1" x14ac:dyDescent="0.3">
      <c r="A7" s="16"/>
      <c r="B7" s="17" t="s">
        <v>135</v>
      </c>
      <c r="C7" s="17" t="s">
        <v>19</v>
      </c>
      <c r="D7" s="114">
        <v>2024</v>
      </c>
      <c r="E7" s="114">
        <v>2025</v>
      </c>
      <c r="F7" s="31">
        <v>2026</v>
      </c>
      <c r="G7" s="31">
        <v>2027</v>
      </c>
      <c r="H7" s="31">
        <v>2028</v>
      </c>
    </row>
    <row r="8" spans="1:21" ht="34.5" customHeight="1" thickBot="1" x14ac:dyDescent="0.3">
      <c r="A8" s="186" t="s">
        <v>137</v>
      </c>
      <c r="B8" s="186" t="s">
        <v>134</v>
      </c>
      <c r="C8" s="18" t="s">
        <v>22</v>
      </c>
      <c r="D8" s="115"/>
      <c r="E8" s="115"/>
      <c r="F8" s="118"/>
      <c r="G8" s="118"/>
      <c r="H8" s="118"/>
    </row>
    <row r="9" spans="1:21" ht="25.5" customHeight="1" x14ac:dyDescent="0.25">
      <c r="A9" s="187"/>
      <c r="B9" s="187"/>
      <c r="C9" s="33" t="s">
        <v>24</v>
      </c>
      <c r="D9" s="116"/>
      <c r="E9" s="116"/>
      <c r="F9" s="34"/>
      <c r="G9" s="34"/>
      <c r="H9" s="34"/>
    </row>
    <row r="10" spans="1:21" ht="25.5" customHeight="1" x14ac:dyDescent="0.25">
      <c r="A10" s="187"/>
      <c r="B10" s="187"/>
      <c r="C10" s="35" t="s">
        <v>28</v>
      </c>
      <c r="D10" s="117"/>
      <c r="E10" s="117"/>
      <c r="F10" s="36"/>
      <c r="G10" s="36"/>
      <c r="H10" s="36"/>
    </row>
    <row r="11" spans="1:21" ht="25.5" customHeight="1" x14ac:dyDescent="0.25">
      <c r="A11" s="187"/>
      <c r="B11" s="187"/>
      <c r="C11" s="33" t="s">
        <v>36</v>
      </c>
      <c r="D11" s="116"/>
      <c r="E11" s="116"/>
      <c r="F11" s="34"/>
      <c r="G11" s="34"/>
      <c r="H11" s="34"/>
    </row>
    <row r="12" spans="1:21" ht="25.5" customHeight="1" x14ac:dyDescent="0.25">
      <c r="A12" s="187"/>
      <c r="B12" s="187"/>
      <c r="C12" s="35" t="s">
        <v>38</v>
      </c>
      <c r="D12" s="117"/>
      <c r="E12" s="117"/>
      <c r="F12" s="36"/>
      <c r="G12" s="36"/>
      <c r="H12" s="36"/>
    </row>
    <row r="13" spans="1:21" ht="25.5" customHeight="1" x14ac:dyDescent="0.25">
      <c r="A13" s="187"/>
      <c r="B13" s="187"/>
      <c r="C13" s="33" t="s">
        <v>42</v>
      </c>
      <c r="D13" s="116"/>
      <c r="E13" s="116"/>
      <c r="F13" s="34"/>
      <c r="G13" s="34"/>
      <c r="H13" s="34"/>
    </row>
    <row r="14" spans="1:21" ht="25.5" customHeight="1" x14ac:dyDescent="0.25">
      <c r="A14" s="187"/>
      <c r="B14" s="187"/>
      <c r="C14" s="35" t="s">
        <v>55</v>
      </c>
      <c r="D14" s="117"/>
      <c r="E14" s="117"/>
      <c r="F14" s="36"/>
      <c r="G14" s="36"/>
      <c r="H14" s="36"/>
    </row>
    <row r="15" spans="1:21" ht="25.5" customHeight="1" x14ac:dyDescent="0.25">
      <c r="A15" s="187"/>
      <c r="B15" s="187"/>
      <c r="C15" s="33" t="s">
        <v>62</v>
      </c>
      <c r="D15" s="116"/>
      <c r="E15" s="116"/>
      <c r="F15" s="34"/>
      <c r="G15" s="34"/>
      <c r="H15" s="34"/>
    </row>
    <row r="16" spans="1:21" ht="25.5" customHeight="1" x14ac:dyDescent="0.25">
      <c r="A16" s="187"/>
      <c r="B16" s="187"/>
      <c r="C16" s="35" t="s">
        <v>69</v>
      </c>
      <c r="D16" s="117"/>
      <c r="E16" s="117"/>
      <c r="F16" s="36"/>
      <c r="G16" s="36"/>
      <c r="H16" s="36"/>
    </row>
    <row r="17" spans="1:16" ht="25.5" customHeight="1" x14ac:dyDescent="0.25">
      <c r="A17" s="187"/>
      <c r="B17" s="187"/>
      <c r="C17" s="33" t="s">
        <v>138</v>
      </c>
      <c r="D17" s="116"/>
      <c r="E17" s="116"/>
      <c r="F17" s="34"/>
      <c r="G17" s="34"/>
      <c r="H17" s="34"/>
    </row>
    <row r="18" spans="1:16" ht="25.5" customHeight="1" x14ac:dyDescent="0.25">
      <c r="A18" s="187"/>
      <c r="B18" s="187"/>
      <c r="C18" s="35" t="s">
        <v>139</v>
      </c>
      <c r="D18" s="117"/>
      <c r="E18" s="117"/>
      <c r="F18" s="36"/>
      <c r="G18" s="36"/>
      <c r="H18" s="36"/>
    </row>
    <row r="19" spans="1:16" ht="25.5" customHeight="1" thickBot="1" x14ac:dyDescent="0.3">
      <c r="A19" s="187"/>
      <c r="B19" s="187"/>
      <c r="C19" s="33" t="s">
        <v>73</v>
      </c>
      <c r="D19" s="116"/>
      <c r="E19" s="116"/>
      <c r="F19" s="34"/>
      <c r="G19" s="34"/>
      <c r="H19" s="34"/>
    </row>
    <row r="20" spans="1:16" s="20" customFormat="1" ht="34.5" thickBot="1" x14ac:dyDescent="0.55000000000000004">
      <c r="A20" s="187"/>
      <c r="B20" s="198" t="s">
        <v>136</v>
      </c>
      <c r="C20" s="19" t="s">
        <v>22</v>
      </c>
      <c r="D20" s="115"/>
      <c r="E20" s="115"/>
      <c r="F20" s="118"/>
      <c r="G20" s="118"/>
      <c r="H20" s="118"/>
      <c r="P20"/>
    </row>
    <row r="21" spans="1:16" ht="25.5" customHeight="1" x14ac:dyDescent="0.25">
      <c r="A21" s="187"/>
      <c r="B21" s="199"/>
      <c r="C21" s="33" t="s">
        <v>76</v>
      </c>
      <c r="D21" s="116"/>
      <c r="E21" s="116"/>
      <c r="F21" s="34"/>
      <c r="G21" s="34"/>
      <c r="H21" s="34"/>
    </row>
    <row r="22" spans="1:16" ht="25.5" customHeight="1" x14ac:dyDescent="0.25">
      <c r="A22" s="187"/>
      <c r="B22" s="199"/>
      <c r="C22" s="35" t="s">
        <v>77</v>
      </c>
      <c r="D22" s="117"/>
      <c r="E22" s="117"/>
      <c r="F22" s="36"/>
      <c r="G22" s="36"/>
      <c r="H22" s="36"/>
    </row>
    <row r="23" spans="1:16" ht="25.5" customHeight="1" x14ac:dyDescent="0.25">
      <c r="A23" s="187"/>
      <c r="B23" s="199"/>
      <c r="C23" s="33" t="s">
        <v>78</v>
      </c>
      <c r="D23" s="116"/>
      <c r="E23" s="116"/>
      <c r="F23" s="34"/>
      <c r="G23" s="34"/>
      <c r="H23" s="34"/>
    </row>
    <row r="24" spans="1:16" ht="25.5" customHeight="1" x14ac:dyDescent="0.25">
      <c r="A24" s="187"/>
      <c r="B24" s="199"/>
      <c r="C24" s="35" t="s">
        <v>79</v>
      </c>
      <c r="D24" s="117"/>
      <c r="E24" s="117"/>
      <c r="F24" s="36"/>
      <c r="G24" s="36"/>
      <c r="H24" s="36"/>
    </row>
    <row r="25" spans="1:16" ht="25.5" customHeight="1" x14ac:dyDescent="0.25">
      <c r="A25" s="187"/>
      <c r="B25" s="199"/>
      <c r="C25" s="33" t="s">
        <v>80</v>
      </c>
      <c r="D25" s="116"/>
      <c r="E25" s="116"/>
      <c r="F25" s="34"/>
      <c r="G25" s="34"/>
      <c r="H25" s="34"/>
    </row>
    <row r="26" spans="1:16" ht="25.5" customHeight="1" x14ac:dyDescent="0.25">
      <c r="A26" s="187"/>
      <c r="B26" s="199"/>
      <c r="C26" s="35" t="s">
        <v>81</v>
      </c>
      <c r="D26" s="117"/>
      <c r="E26" s="117"/>
      <c r="F26" s="36"/>
      <c r="G26" s="36"/>
      <c r="H26" s="36"/>
    </row>
    <row r="27" spans="1:16" ht="25.5" customHeight="1" x14ac:dyDescent="0.25">
      <c r="A27" s="187"/>
      <c r="B27" s="199"/>
      <c r="C27" s="33" t="s">
        <v>82</v>
      </c>
      <c r="D27" s="117"/>
      <c r="E27" s="116"/>
      <c r="F27" s="34"/>
      <c r="G27" s="34"/>
      <c r="H27" s="34"/>
    </row>
    <row r="28" spans="1:16" ht="25.5" customHeight="1" x14ac:dyDescent="0.25">
      <c r="A28" s="187"/>
      <c r="B28" s="199"/>
      <c r="C28" s="35" t="s">
        <v>83</v>
      </c>
      <c r="D28" s="117"/>
      <c r="E28" s="117"/>
      <c r="F28" s="36"/>
      <c r="G28" s="36"/>
      <c r="H28" s="36"/>
    </row>
    <row r="29" spans="1:16" ht="25.5" customHeight="1" x14ac:dyDescent="0.25">
      <c r="A29" s="187"/>
      <c r="B29" s="199"/>
      <c r="C29" s="33" t="s">
        <v>84</v>
      </c>
      <c r="D29" s="116"/>
      <c r="E29" s="116"/>
      <c r="F29" s="34"/>
      <c r="G29" s="34"/>
      <c r="H29" s="34"/>
    </row>
    <row r="30" spans="1:16" ht="25.5" customHeight="1" x14ac:dyDescent="0.25">
      <c r="A30" s="187"/>
      <c r="B30" s="199"/>
      <c r="C30" s="35" t="s">
        <v>85</v>
      </c>
      <c r="D30" s="117"/>
      <c r="E30" s="117"/>
      <c r="F30" s="36"/>
      <c r="G30" s="36"/>
      <c r="H30" s="36"/>
    </row>
    <row r="31" spans="1:16" ht="25.5" customHeight="1" x14ac:dyDescent="0.25">
      <c r="A31" s="187"/>
      <c r="B31" s="199"/>
      <c r="C31" s="33" t="s">
        <v>86</v>
      </c>
      <c r="D31" s="116"/>
      <c r="E31" s="116"/>
      <c r="F31" s="34"/>
      <c r="G31" s="34"/>
      <c r="H31" s="34"/>
    </row>
    <row r="32" spans="1:16" ht="25.5" customHeight="1" x14ac:dyDescent="0.25">
      <c r="A32" s="187"/>
      <c r="B32" s="199"/>
      <c r="C32" s="35" t="s">
        <v>87</v>
      </c>
      <c r="D32" s="117"/>
      <c r="E32" s="117"/>
      <c r="F32" s="36"/>
      <c r="G32" s="36"/>
      <c r="H32" s="36"/>
    </row>
    <row r="33" spans="1:8" ht="25.5" customHeight="1" x14ac:dyDescent="0.25">
      <c r="A33" s="187"/>
      <c r="B33" s="199"/>
      <c r="C33" s="33" t="s">
        <v>142</v>
      </c>
      <c r="D33" s="116"/>
      <c r="E33" s="116"/>
      <c r="F33" s="34"/>
      <c r="G33" s="34"/>
      <c r="H33" s="34"/>
    </row>
    <row r="34" spans="1:8" ht="25.5" customHeight="1" thickBot="1" x14ac:dyDescent="0.3">
      <c r="A34" s="187"/>
      <c r="B34" s="199"/>
      <c r="C34" s="35" t="s">
        <v>89</v>
      </c>
      <c r="D34" s="117"/>
      <c r="E34" s="117"/>
      <c r="F34" s="36"/>
      <c r="G34" s="36"/>
      <c r="H34" s="36"/>
    </row>
    <row r="35" spans="1:8" ht="34.5" customHeight="1" thickBot="1" x14ac:dyDescent="0.3">
      <c r="A35" s="187"/>
      <c r="B35" s="186" t="s">
        <v>356</v>
      </c>
      <c r="C35" s="160" t="s">
        <v>22</v>
      </c>
      <c r="D35" s="161"/>
      <c r="E35" s="161"/>
      <c r="F35" s="162"/>
      <c r="G35" s="162"/>
      <c r="H35" s="162"/>
    </row>
    <row r="36" spans="1:8" ht="25.5" customHeight="1" x14ac:dyDescent="0.25">
      <c r="A36" s="187"/>
      <c r="B36" s="187"/>
      <c r="C36" s="35" t="s">
        <v>91</v>
      </c>
      <c r="D36" s="172"/>
      <c r="E36" s="117"/>
      <c r="F36" s="36"/>
      <c r="G36" s="36"/>
      <c r="H36" s="36"/>
    </row>
    <row r="37" spans="1:8" ht="25.5" customHeight="1" x14ac:dyDescent="0.25">
      <c r="A37" s="187"/>
      <c r="B37" s="187"/>
      <c r="C37" s="33" t="s">
        <v>92</v>
      </c>
      <c r="D37" s="171"/>
      <c r="E37" s="116"/>
      <c r="F37" s="34"/>
      <c r="G37" s="34"/>
      <c r="H37" s="34"/>
    </row>
    <row r="38" spans="1:8" ht="25.5" customHeight="1" x14ac:dyDescent="0.25">
      <c r="A38" s="187"/>
      <c r="B38" s="187"/>
      <c r="C38" s="35" t="s">
        <v>93</v>
      </c>
      <c r="D38" s="172"/>
      <c r="E38" s="117"/>
      <c r="F38" s="36"/>
      <c r="G38" s="36"/>
      <c r="H38" s="36"/>
    </row>
    <row r="39" spans="1:8" ht="25.5" customHeight="1" x14ac:dyDescent="0.25">
      <c r="A39" s="187"/>
      <c r="B39" s="187"/>
      <c r="C39" s="33" t="s">
        <v>94</v>
      </c>
      <c r="D39" s="171"/>
      <c r="E39" s="116"/>
      <c r="F39" s="34"/>
      <c r="G39" s="34"/>
      <c r="H39" s="34"/>
    </row>
    <row r="40" spans="1:8" ht="25.5" customHeight="1" x14ac:dyDescent="0.25">
      <c r="A40" s="187"/>
      <c r="B40" s="187"/>
      <c r="C40" s="35" t="s">
        <v>95</v>
      </c>
      <c r="D40" s="172"/>
      <c r="E40" s="117"/>
      <c r="F40" s="36"/>
      <c r="G40" s="36"/>
      <c r="H40" s="36"/>
    </row>
    <row r="41" spans="1:8" ht="25.5" customHeight="1" x14ac:dyDescent="0.25">
      <c r="A41" s="187"/>
      <c r="B41" s="187"/>
      <c r="C41" s="33" t="s">
        <v>96</v>
      </c>
      <c r="D41" s="171"/>
      <c r="E41" s="116"/>
      <c r="F41" s="34"/>
      <c r="G41" s="34"/>
      <c r="H41" s="34"/>
    </row>
    <row r="42" spans="1:8" ht="25.5" customHeight="1" x14ac:dyDescent="0.25">
      <c r="A42" s="187"/>
      <c r="B42" s="187"/>
      <c r="C42" s="35" t="s">
        <v>97</v>
      </c>
      <c r="D42" s="172"/>
      <c r="E42" s="117"/>
      <c r="F42" s="36"/>
      <c r="G42" s="36"/>
      <c r="H42" s="36"/>
    </row>
    <row r="43" spans="1:8" ht="25.5" customHeight="1" x14ac:dyDescent="0.25">
      <c r="A43" s="187"/>
      <c r="B43" s="187"/>
      <c r="C43" s="33" t="s">
        <v>82</v>
      </c>
      <c r="D43" s="171"/>
      <c r="E43" s="116"/>
      <c r="F43" s="34"/>
      <c r="G43" s="34"/>
      <c r="H43" s="34"/>
    </row>
    <row r="44" spans="1:8" ht="25.5" customHeight="1" x14ac:dyDescent="0.25">
      <c r="A44" s="187"/>
      <c r="B44" s="187"/>
      <c r="C44" s="35" t="s">
        <v>98</v>
      </c>
      <c r="D44" s="172"/>
      <c r="E44" s="117"/>
      <c r="F44" s="36"/>
      <c r="G44" s="36"/>
      <c r="H44" s="36"/>
    </row>
    <row r="45" spans="1:8" ht="25.5" customHeight="1" x14ac:dyDescent="0.25">
      <c r="A45" s="187"/>
      <c r="B45" s="187"/>
      <c r="C45" s="33" t="s">
        <v>99</v>
      </c>
      <c r="D45" s="171"/>
      <c r="E45" s="116"/>
      <c r="F45" s="34"/>
      <c r="G45" s="34"/>
      <c r="H45" s="34"/>
    </row>
    <row r="46" spans="1:8" ht="25.5" customHeight="1" x14ac:dyDescent="0.25">
      <c r="A46" s="187"/>
      <c r="B46" s="187"/>
      <c r="C46" s="35" t="s">
        <v>167</v>
      </c>
      <c r="D46" s="172"/>
      <c r="E46" s="117"/>
      <c r="F46" s="36"/>
      <c r="G46" s="36"/>
      <c r="H46" s="36"/>
    </row>
    <row r="47" spans="1:8" ht="25.5" customHeight="1" x14ac:dyDescent="0.25">
      <c r="A47" s="187"/>
      <c r="B47" s="187"/>
      <c r="C47" s="33" t="s">
        <v>168</v>
      </c>
      <c r="D47" s="171"/>
      <c r="E47" s="116"/>
      <c r="F47" s="34"/>
      <c r="G47" s="34"/>
      <c r="H47" s="34"/>
    </row>
    <row r="48" spans="1:8" ht="25.5" customHeight="1" x14ac:dyDescent="0.25">
      <c r="A48" s="187"/>
      <c r="B48" s="187"/>
      <c r="C48" s="35" t="s">
        <v>102</v>
      </c>
      <c r="D48" s="172"/>
      <c r="E48" s="117"/>
      <c r="F48" s="36"/>
      <c r="G48" s="36"/>
      <c r="H48" s="36"/>
    </row>
    <row r="49" spans="1:8" ht="25.5" customHeight="1" thickBot="1" x14ac:dyDescent="0.3">
      <c r="A49" s="187"/>
      <c r="B49" s="187"/>
      <c r="C49" s="33" t="s">
        <v>103</v>
      </c>
      <c r="D49" s="171"/>
      <c r="E49" s="116"/>
      <c r="F49" s="34"/>
      <c r="G49" s="34"/>
      <c r="H49" s="34"/>
    </row>
    <row r="50" spans="1:8" ht="34.5" customHeight="1" thickBot="1" x14ac:dyDescent="0.3">
      <c r="A50" s="187"/>
      <c r="B50" s="198" t="s">
        <v>356</v>
      </c>
      <c r="C50" s="18" t="s">
        <v>22</v>
      </c>
      <c r="D50" s="115"/>
      <c r="E50" s="115"/>
      <c r="F50" s="118"/>
      <c r="G50" s="118"/>
      <c r="H50" s="118"/>
    </row>
    <row r="51" spans="1:8" ht="25.5" customHeight="1" x14ac:dyDescent="0.25">
      <c r="A51" s="187"/>
      <c r="B51" s="199"/>
      <c r="C51" s="33" t="s">
        <v>91</v>
      </c>
      <c r="D51" s="116"/>
      <c r="E51" s="116"/>
      <c r="F51" s="34"/>
      <c r="G51" s="34"/>
      <c r="H51" s="34"/>
    </row>
    <row r="52" spans="1:8" ht="25.5" customHeight="1" x14ac:dyDescent="0.25">
      <c r="A52" s="187"/>
      <c r="B52" s="199"/>
      <c r="C52" s="35" t="s">
        <v>92</v>
      </c>
      <c r="D52" s="117"/>
      <c r="E52" s="117"/>
      <c r="F52" s="36"/>
      <c r="G52" s="36"/>
      <c r="H52" s="36"/>
    </row>
    <row r="53" spans="1:8" ht="25.5" customHeight="1" x14ac:dyDescent="0.25">
      <c r="A53" s="187"/>
      <c r="B53" s="199"/>
      <c r="C53" s="33" t="s">
        <v>93</v>
      </c>
      <c r="D53" s="116"/>
      <c r="E53" s="116"/>
      <c r="F53" s="34"/>
      <c r="G53" s="34"/>
      <c r="H53" s="34"/>
    </row>
    <row r="54" spans="1:8" ht="25.5" customHeight="1" x14ac:dyDescent="0.25">
      <c r="A54" s="187"/>
      <c r="B54" s="199"/>
      <c r="C54" s="35" t="s">
        <v>94</v>
      </c>
      <c r="D54" s="117"/>
      <c r="E54" s="117"/>
      <c r="F54" s="36"/>
      <c r="G54" s="36"/>
      <c r="H54" s="36"/>
    </row>
    <row r="55" spans="1:8" ht="25.5" customHeight="1" x14ac:dyDescent="0.25">
      <c r="A55" s="187"/>
      <c r="B55" s="199"/>
      <c r="C55" s="33" t="s">
        <v>95</v>
      </c>
      <c r="D55" s="116"/>
      <c r="E55" s="116"/>
      <c r="F55" s="34"/>
      <c r="G55" s="34"/>
      <c r="H55" s="34"/>
    </row>
    <row r="56" spans="1:8" ht="25.5" customHeight="1" x14ac:dyDescent="0.25">
      <c r="A56" s="187"/>
      <c r="B56" s="199"/>
      <c r="C56" s="35" t="s">
        <v>96</v>
      </c>
      <c r="D56" s="117"/>
      <c r="E56" s="117"/>
      <c r="F56" s="36"/>
      <c r="G56" s="36"/>
      <c r="H56" s="36"/>
    </row>
    <row r="57" spans="1:8" ht="25.5" customHeight="1" x14ac:dyDescent="0.25">
      <c r="A57" s="187"/>
      <c r="B57" s="199"/>
      <c r="C57" s="33" t="s">
        <v>97</v>
      </c>
      <c r="D57" s="116"/>
      <c r="E57" s="116"/>
      <c r="F57" s="34"/>
      <c r="G57" s="34"/>
      <c r="H57" s="34"/>
    </row>
    <row r="58" spans="1:8" ht="25.5" customHeight="1" x14ac:dyDescent="0.25">
      <c r="A58" s="187"/>
      <c r="B58" s="199"/>
      <c r="C58" s="35" t="s">
        <v>82</v>
      </c>
      <c r="D58" s="117"/>
      <c r="E58" s="117"/>
      <c r="F58" s="36"/>
      <c r="G58" s="36"/>
      <c r="H58" s="36"/>
    </row>
    <row r="59" spans="1:8" ht="25.5" customHeight="1" x14ac:dyDescent="0.25">
      <c r="A59" s="187"/>
      <c r="B59" s="199"/>
      <c r="C59" s="33" t="s">
        <v>98</v>
      </c>
      <c r="D59" s="116"/>
      <c r="E59" s="116"/>
      <c r="F59" s="34"/>
      <c r="G59" s="34"/>
      <c r="H59" s="34"/>
    </row>
    <row r="60" spans="1:8" ht="25.5" customHeight="1" x14ac:dyDescent="0.25">
      <c r="A60" s="187"/>
      <c r="B60" s="199"/>
      <c r="C60" s="35" t="s">
        <v>99</v>
      </c>
      <c r="D60" s="117"/>
      <c r="E60" s="117"/>
      <c r="F60" s="36"/>
      <c r="G60" s="36"/>
      <c r="H60" s="36"/>
    </row>
    <row r="61" spans="1:8" ht="25.5" customHeight="1" x14ac:dyDescent="0.25">
      <c r="A61" s="187"/>
      <c r="B61" s="199"/>
      <c r="C61" s="33" t="s">
        <v>167</v>
      </c>
      <c r="D61" s="116"/>
      <c r="E61" s="116"/>
      <c r="F61" s="34"/>
      <c r="G61" s="34"/>
      <c r="H61" s="34"/>
    </row>
    <row r="62" spans="1:8" ht="25.5" customHeight="1" x14ac:dyDescent="0.25">
      <c r="A62" s="187"/>
      <c r="B62" s="199"/>
      <c r="C62" s="35" t="s">
        <v>168</v>
      </c>
      <c r="D62" s="117"/>
      <c r="E62" s="117"/>
      <c r="F62" s="36"/>
      <c r="G62" s="36"/>
      <c r="H62" s="36"/>
    </row>
    <row r="63" spans="1:8" ht="25.5" customHeight="1" x14ac:dyDescent="0.25">
      <c r="A63" s="187"/>
      <c r="B63" s="199"/>
      <c r="C63" s="33" t="s">
        <v>102</v>
      </c>
      <c r="D63" s="116"/>
      <c r="E63" s="116"/>
      <c r="F63" s="34"/>
      <c r="G63" s="34"/>
      <c r="H63" s="34"/>
    </row>
    <row r="64" spans="1:8" ht="25.5" customHeight="1" thickBot="1" x14ac:dyDescent="0.3">
      <c r="A64" s="187"/>
      <c r="B64" s="199"/>
      <c r="C64" s="35" t="s">
        <v>103</v>
      </c>
      <c r="D64" s="117"/>
      <c r="E64" s="117"/>
      <c r="F64" s="36"/>
      <c r="G64" s="36"/>
      <c r="H64" s="36"/>
    </row>
    <row r="65" spans="1:8" ht="34.5" customHeight="1" thickBot="1" x14ac:dyDescent="0.3">
      <c r="A65" s="187"/>
      <c r="B65" s="186" t="s">
        <v>356</v>
      </c>
      <c r="C65" s="160" t="s">
        <v>22</v>
      </c>
      <c r="D65" s="161"/>
      <c r="E65" s="161"/>
      <c r="F65" s="162"/>
      <c r="G65" s="162"/>
      <c r="H65" s="162"/>
    </row>
    <row r="66" spans="1:8" ht="25.5" customHeight="1" x14ac:dyDescent="0.25">
      <c r="A66" s="187"/>
      <c r="B66" s="187"/>
      <c r="C66" s="35" t="s">
        <v>91</v>
      </c>
      <c r="D66" s="117"/>
      <c r="E66" s="117"/>
      <c r="F66" s="36"/>
      <c r="G66" s="36"/>
      <c r="H66" s="36"/>
    </row>
    <row r="67" spans="1:8" ht="25.5" customHeight="1" x14ac:dyDescent="0.25">
      <c r="A67" s="187"/>
      <c r="B67" s="187"/>
      <c r="C67" s="33" t="s">
        <v>92</v>
      </c>
      <c r="D67" s="116"/>
      <c r="E67" s="116"/>
      <c r="F67" s="34"/>
      <c r="G67" s="34"/>
      <c r="H67" s="34"/>
    </row>
    <row r="68" spans="1:8" ht="25.5" customHeight="1" x14ac:dyDescent="0.25">
      <c r="A68" s="187"/>
      <c r="B68" s="187"/>
      <c r="C68" s="35" t="s">
        <v>93</v>
      </c>
      <c r="D68" s="117"/>
      <c r="E68" s="117"/>
      <c r="F68" s="36"/>
      <c r="G68" s="36"/>
      <c r="H68" s="36"/>
    </row>
    <row r="69" spans="1:8" ht="25.5" customHeight="1" x14ac:dyDescent="0.25">
      <c r="A69" s="187"/>
      <c r="B69" s="187"/>
      <c r="C69" s="33" t="s">
        <v>94</v>
      </c>
      <c r="D69" s="116"/>
      <c r="E69" s="116"/>
      <c r="F69" s="34"/>
      <c r="G69" s="34"/>
      <c r="H69" s="34"/>
    </row>
    <row r="70" spans="1:8" ht="25.5" customHeight="1" x14ac:dyDescent="0.25">
      <c r="A70" s="187"/>
      <c r="B70" s="187"/>
      <c r="C70" s="35" t="s">
        <v>95</v>
      </c>
      <c r="D70" s="117"/>
      <c r="E70" s="117"/>
      <c r="F70" s="36"/>
      <c r="G70" s="36"/>
      <c r="H70" s="36"/>
    </row>
    <row r="71" spans="1:8" ht="25.5" customHeight="1" x14ac:dyDescent="0.25">
      <c r="A71" s="187"/>
      <c r="B71" s="187"/>
      <c r="C71" s="33" t="s">
        <v>96</v>
      </c>
      <c r="D71" s="116"/>
      <c r="E71" s="116"/>
      <c r="F71" s="34"/>
      <c r="G71" s="34"/>
      <c r="H71" s="34"/>
    </row>
    <row r="72" spans="1:8" ht="25.5" customHeight="1" x14ac:dyDescent="0.25">
      <c r="A72" s="187"/>
      <c r="B72" s="187"/>
      <c r="C72" s="35" t="s">
        <v>97</v>
      </c>
      <c r="D72" s="117"/>
      <c r="E72" s="117"/>
      <c r="F72" s="36"/>
      <c r="G72" s="36"/>
      <c r="H72" s="36"/>
    </row>
    <row r="73" spans="1:8" ht="25.5" customHeight="1" x14ac:dyDescent="0.25">
      <c r="A73" s="187"/>
      <c r="B73" s="187"/>
      <c r="C73" s="33" t="s">
        <v>82</v>
      </c>
      <c r="D73" s="116"/>
      <c r="E73" s="116"/>
      <c r="F73" s="34"/>
      <c r="G73" s="34"/>
      <c r="H73" s="34"/>
    </row>
    <row r="74" spans="1:8" ht="25.5" customHeight="1" x14ac:dyDescent="0.25">
      <c r="A74" s="187"/>
      <c r="B74" s="187"/>
      <c r="C74" s="35" t="s">
        <v>98</v>
      </c>
      <c r="D74" s="117"/>
      <c r="E74" s="117"/>
      <c r="F74" s="36"/>
      <c r="G74" s="36"/>
      <c r="H74" s="36"/>
    </row>
    <row r="75" spans="1:8" ht="25.5" customHeight="1" x14ac:dyDescent="0.25">
      <c r="A75" s="187"/>
      <c r="B75" s="187"/>
      <c r="C75" s="33" t="s">
        <v>99</v>
      </c>
      <c r="D75" s="116"/>
      <c r="E75" s="116"/>
      <c r="F75" s="34"/>
      <c r="G75" s="34"/>
      <c r="H75" s="34"/>
    </row>
    <row r="76" spans="1:8" ht="25.5" customHeight="1" x14ac:dyDescent="0.25">
      <c r="A76" s="187"/>
      <c r="B76" s="187"/>
      <c r="C76" s="35" t="s">
        <v>167</v>
      </c>
      <c r="D76" s="117"/>
      <c r="E76" s="117"/>
      <c r="F76" s="36"/>
      <c r="G76" s="36"/>
      <c r="H76" s="36"/>
    </row>
    <row r="77" spans="1:8" ht="25.5" customHeight="1" x14ac:dyDescent="0.25">
      <c r="A77" s="187"/>
      <c r="B77" s="187"/>
      <c r="C77" s="33" t="s">
        <v>168</v>
      </c>
      <c r="D77" s="116"/>
      <c r="E77" s="116"/>
      <c r="F77" s="34"/>
      <c r="G77" s="34"/>
      <c r="H77" s="34"/>
    </row>
    <row r="78" spans="1:8" ht="25.5" customHeight="1" x14ac:dyDescent="0.25">
      <c r="A78" s="187"/>
      <c r="B78" s="187"/>
      <c r="C78" s="35" t="s">
        <v>102</v>
      </c>
      <c r="D78" s="117"/>
      <c r="E78" s="117"/>
      <c r="F78" s="36"/>
      <c r="G78" s="36"/>
      <c r="H78" s="36"/>
    </row>
    <row r="79" spans="1:8" ht="25.5" customHeight="1" thickBot="1" x14ac:dyDescent="0.3">
      <c r="A79" s="188"/>
      <c r="B79" s="187"/>
      <c r="C79" s="33" t="s">
        <v>103</v>
      </c>
      <c r="D79" s="116"/>
      <c r="E79" s="116"/>
      <c r="F79" s="34"/>
      <c r="G79" s="34"/>
      <c r="H79" s="34"/>
    </row>
  </sheetData>
  <mergeCells count="9">
    <mergeCell ref="B65:B79"/>
    <mergeCell ref="A8:A79"/>
    <mergeCell ref="A2:B4"/>
    <mergeCell ref="D5:H5"/>
    <mergeCell ref="L5:U6"/>
    <mergeCell ref="B8:B19"/>
    <mergeCell ref="B20:B34"/>
    <mergeCell ref="B35:B49"/>
    <mergeCell ref="B50:B64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8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791da-e8cb-4407-9edc-fd05652f3101">
      <Terms xmlns="http://schemas.microsoft.com/office/infopath/2007/PartnerControls"/>
    </lcf76f155ced4ddcb4097134ff3c332f>
    <TaxCatchAll xmlns="a913cc90-dcc1-404a-8caa-0bd7b812e2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469DDAF25C5F49A76BA64488DDD2F9" ma:contentTypeVersion="14" ma:contentTypeDescription="Luo uusi asiakirja." ma:contentTypeScope="" ma:versionID="bda38f7a57e23a4a23592a7d27e03c4a">
  <xsd:schema xmlns:xsd="http://www.w3.org/2001/XMLSchema" xmlns:xs="http://www.w3.org/2001/XMLSchema" xmlns:p="http://schemas.microsoft.com/office/2006/metadata/properties" xmlns:ns2="166791da-e8cb-4407-9edc-fd05652f3101" xmlns:ns3="a913cc90-dcc1-404a-8caa-0bd7b812e25f" targetNamespace="http://schemas.microsoft.com/office/2006/metadata/properties" ma:root="true" ma:fieldsID="1d4edec8d2890de15f8b2ed60a38f05d" ns2:_="" ns3:_="">
    <xsd:import namespace="166791da-e8cb-4407-9edc-fd05652f3101"/>
    <xsd:import namespace="a913cc90-dcc1-404a-8caa-0bd7b812e2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791da-e8cb-4407-9edc-fd05652f3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ba95728e-6fcf-4893-b320-53953ff7a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3cc90-dcc1-404a-8caa-0bd7b812e2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351df3e-ac10-4d49-a06a-423854aecd91}" ma:internalName="TaxCatchAll" ma:showField="CatchAllData" ma:web="a913cc90-dcc1-404a-8caa-0bd7b812e2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D780-A7D5-41BA-B472-49E159AD923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166791da-e8cb-4407-9edc-fd05652f3101"/>
    <ds:schemaRef ds:uri="http://purl.org/dc/dcmitype/"/>
    <ds:schemaRef ds:uri="a913cc90-dcc1-404a-8caa-0bd7b812e25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D6CF3F-91FF-4366-BA61-59A9AE2C6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791da-e8cb-4407-9edc-fd05652f3101"/>
    <ds:schemaRef ds:uri="a913cc90-dcc1-404a-8caa-0bd7b812e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F33EA8-A3E1-4388-96DC-FA4F2EF514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Raaka-aineet</vt:lpstr>
      <vt:lpstr>Paisto</vt:lpstr>
      <vt:lpstr>Etenemis pizza</vt:lpstr>
      <vt:lpstr>Todistus</vt:lpstr>
      <vt:lpstr>Tiekartta</vt:lpstr>
      <vt:lpstr>Arkisto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Salmela Joel</dc:creator>
  <cp:keywords/>
  <dc:description/>
  <cp:lastModifiedBy>Brinck Tiia</cp:lastModifiedBy>
  <cp:revision/>
  <dcterms:created xsi:type="dcterms:W3CDTF">2015-06-05T18:19:34Z</dcterms:created>
  <dcterms:modified xsi:type="dcterms:W3CDTF">2026-08-20T06:39:20Z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0x0101008C469DDAF25C5F49A76BA64488DDD2F9</vt:lpwstr>
  </property>
  <property fmtid="{D5CDD505-2E9C-101B-9397-08002B2CF9AE}" pid="3" name="MediaServiceImageTags">
    <vt:lpwstr/>
  </property>
  <property fmtid="{D5CDD505-2E9C-101B-9397-08002B2CF9AE}" pid="4" name="Order">
    <vt:r8>27200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